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1025"/>
  </bookViews>
  <sheets>
    <sheet name="Лист1" sheetId="1" r:id="rId1"/>
  </sheets>
  <definedNames>
    <definedName name="_GoBack" localSheetId="0">Лист1!$S$277</definedName>
    <definedName name="Excel_BuiltIn_Print_Titles" localSheetId="0">Лист1!$7:$7</definedName>
    <definedName name="_xlnm.Print_Area" localSheetId="0">Лист1!$A$1:$AB$501</definedName>
  </definedNames>
  <calcPr calcId="145621" refMode="R1C1"/>
</workbook>
</file>

<file path=xl/calcChain.xml><?xml version="1.0" encoding="utf-8"?>
<calcChain xmlns="http://schemas.openxmlformats.org/spreadsheetml/2006/main">
  <c r="Z272" i="1" l="1"/>
  <c r="AA269" i="1"/>
  <c r="AA268" i="1"/>
  <c r="AA267" i="1"/>
  <c r="AA266" i="1"/>
  <c r="AA264" i="1"/>
  <c r="AA263" i="1"/>
  <c r="AA262" i="1"/>
  <c r="AA258" i="1"/>
  <c r="AA256" i="1"/>
  <c r="Z253" i="1"/>
  <c r="V253" i="1"/>
  <c r="W253" i="1"/>
  <c r="X253" i="1"/>
  <c r="Y253" i="1"/>
  <c r="AA273" i="1" l="1"/>
  <c r="AA85" i="1"/>
  <c r="Z140" i="1" l="1"/>
  <c r="AA143" i="1"/>
  <c r="AA144" i="1"/>
  <c r="Z240" i="1" l="1"/>
  <c r="AA245" i="1"/>
  <c r="Z341" i="1" l="1"/>
  <c r="AA348" i="1"/>
  <c r="AA495" i="1" l="1"/>
  <c r="AA494" i="1"/>
  <c r="AA489" i="1"/>
  <c r="Z487" i="1"/>
  <c r="Y487" i="1"/>
  <c r="X487" i="1"/>
  <c r="W487" i="1"/>
  <c r="V487" i="1"/>
  <c r="U487" i="1"/>
  <c r="AA482" i="1"/>
  <c r="AA481" i="1"/>
  <c r="Z479" i="1"/>
  <c r="Y479" i="1"/>
  <c r="X479" i="1"/>
  <c r="W479" i="1"/>
  <c r="V479" i="1"/>
  <c r="U479" i="1"/>
  <c r="AA477" i="1"/>
  <c r="AA476" i="1"/>
  <c r="AA474" i="1"/>
  <c r="AA469" i="1"/>
  <c r="AA468" i="1"/>
  <c r="Z466" i="1"/>
  <c r="Y466" i="1"/>
  <c r="X466" i="1"/>
  <c r="W466" i="1"/>
  <c r="V466" i="1"/>
  <c r="U466" i="1"/>
  <c r="AA454" i="1"/>
  <c r="AA453" i="1"/>
  <c r="AA451" i="1"/>
  <c r="AA449" i="1"/>
  <c r="Z447" i="1"/>
  <c r="Y447" i="1"/>
  <c r="X447" i="1"/>
  <c r="W447" i="1"/>
  <c r="V447" i="1"/>
  <c r="U447" i="1"/>
  <c r="AA446" i="1"/>
  <c r="AA445" i="1"/>
  <c r="AA443" i="1"/>
  <c r="AA442" i="1"/>
  <c r="AA438" i="1"/>
  <c r="AA436" i="1"/>
  <c r="AA435" i="1"/>
  <c r="Z433" i="1"/>
  <c r="Y433" i="1"/>
  <c r="X433" i="1"/>
  <c r="W433" i="1"/>
  <c r="V433" i="1"/>
  <c r="U433" i="1"/>
  <c r="AA431" i="1"/>
  <c r="AA430" i="1"/>
  <c r="AA429" i="1"/>
  <c r="AA428" i="1"/>
  <c r="AA427" i="1"/>
  <c r="AA426" i="1"/>
  <c r="AA425" i="1"/>
  <c r="AA424" i="1"/>
  <c r="AA423" i="1"/>
  <c r="AA422" i="1"/>
  <c r="AA421" i="1"/>
  <c r="AA420" i="1"/>
  <c r="AA419" i="1"/>
  <c r="AA418" i="1"/>
  <c r="AA417" i="1"/>
  <c r="AA415" i="1"/>
  <c r="AA414" i="1"/>
  <c r="AA413" i="1"/>
  <c r="AA411" i="1"/>
  <c r="AA410" i="1"/>
  <c r="AA408" i="1"/>
  <c r="Z407" i="1"/>
  <c r="Y407" i="1"/>
  <c r="X407" i="1"/>
  <c r="W407" i="1"/>
  <c r="V407" i="1"/>
  <c r="U407" i="1"/>
  <c r="AA404" i="1"/>
  <c r="AA402" i="1"/>
  <c r="AA401" i="1"/>
  <c r="Z399" i="1"/>
  <c r="Y399" i="1"/>
  <c r="X399" i="1"/>
  <c r="W399" i="1"/>
  <c r="V399" i="1"/>
  <c r="U399" i="1"/>
  <c r="AA398" i="1"/>
  <c r="AA397" i="1"/>
  <c r="AA394" i="1"/>
  <c r="AA393" i="1"/>
  <c r="AA392" i="1"/>
  <c r="Z391" i="1"/>
  <c r="Y391" i="1"/>
  <c r="X391" i="1"/>
  <c r="W391" i="1"/>
  <c r="V391" i="1"/>
  <c r="U391" i="1"/>
  <c r="AA389" i="1"/>
  <c r="AA387" i="1"/>
  <c r="Z385" i="1"/>
  <c r="Y385" i="1"/>
  <c r="X385" i="1"/>
  <c r="W385" i="1"/>
  <c r="V385" i="1"/>
  <c r="U385" i="1"/>
  <c r="AA380" i="1"/>
  <c r="Z377" i="1"/>
  <c r="Y377" i="1"/>
  <c r="X377" i="1"/>
  <c r="W377" i="1"/>
  <c r="V377" i="1"/>
  <c r="U377" i="1"/>
  <c r="AA376" i="1"/>
  <c r="AA374" i="1"/>
  <c r="AA372" i="1"/>
  <c r="AA369" i="1"/>
  <c r="AA367" i="1"/>
  <c r="AA362" i="1"/>
  <c r="AA361" i="1"/>
  <c r="AA359" i="1"/>
  <c r="AA358" i="1"/>
  <c r="AA354" i="1"/>
  <c r="AA353" i="1"/>
  <c r="Z351" i="1"/>
  <c r="Y351" i="1"/>
  <c r="X351" i="1"/>
  <c r="W351" i="1"/>
  <c r="V351" i="1"/>
  <c r="U351" i="1"/>
  <c r="AA346" i="1"/>
  <c r="AA344" i="1"/>
  <c r="AA343" i="1"/>
  <c r="Y341" i="1"/>
  <c r="X341" i="1"/>
  <c r="W341" i="1"/>
  <c r="V341" i="1"/>
  <c r="U341" i="1"/>
  <c r="AA338" i="1"/>
  <c r="AA337" i="1"/>
  <c r="AA336" i="1"/>
  <c r="AA335" i="1"/>
  <c r="AA334" i="1"/>
  <c r="AA333" i="1"/>
  <c r="AA332" i="1"/>
  <c r="AA331" i="1"/>
  <c r="AA330" i="1"/>
  <c r="Z329" i="1"/>
  <c r="Y329" i="1"/>
  <c r="X329" i="1"/>
  <c r="W329" i="1"/>
  <c r="V329" i="1"/>
  <c r="U329" i="1"/>
  <c r="AA328" i="1"/>
  <c r="AA327" i="1"/>
  <c r="AA326" i="1"/>
  <c r="AA323" i="1"/>
  <c r="AA322" i="1"/>
  <c r="AA321" i="1"/>
  <c r="AA320" i="1"/>
  <c r="AA319" i="1"/>
  <c r="Z318" i="1"/>
  <c r="Y318" i="1"/>
  <c r="X318" i="1"/>
  <c r="W318" i="1"/>
  <c r="V318" i="1"/>
  <c r="U318" i="1"/>
  <c r="AA317" i="1"/>
  <c r="AA316" i="1"/>
  <c r="AA315" i="1"/>
  <c r="AA314" i="1"/>
  <c r="AA313" i="1"/>
  <c r="Z312" i="1"/>
  <c r="Y312" i="1"/>
  <c r="X312" i="1"/>
  <c r="W312" i="1"/>
  <c r="V312" i="1"/>
  <c r="U312" i="1"/>
  <c r="AA311" i="1"/>
  <c r="AA309" i="1"/>
  <c r="AA308" i="1"/>
  <c r="AA307" i="1"/>
  <c r="Y306" i="1"/>
  <c r="Z305" i="1"/>
  <c r="Y305" i="1"/>
  <c r="X305" i="1"/>
  <c r="W305" i="1"/>
  <c r="V305" i="1"/>
  <c r="U305" i="1"/>
  <c r="AA304" i="1"/>
  <c r="AA303" i="1"/>
  <c r="AA302" i="1"/>
  <c r="AA301" i="1"/>
  <c r="AA300" i="1"/>
  <c r="AA299" i="1"/>
  <c r="AA297" i="1"/>
  <c r="AA296" i="1"/>
  <c r="AA295" i="1"/>
  <c r="AA294" i="1"/>
  <c r="AA292" i="1"/>
  <c r="AA291" i="1"/>
  <c r="AA290" i="1"/>
  <c r="AA289" i="1"/>
  <c r="AA287" i="1"/>
  <c r="AA286" i="1"/>
  <c r="AA285" i="1"/>
  <c r="Z284" i="1"/>
  <c r="Y284" i="1"/>
  <c r="X284" i="1"/>
  <c r="W284" i="1"/>
  <c r="V284" i="1"/>
  <c r="U284" i="1"/>
  <c r="AA282" i="1"/>
  <c r="AA281" i="1"/>
  <c r="AA280" i="1"/>
  <c r="AA279" i="1"/>
  <c r="AA278" i="1"/>
  <c r="AA277" i="1"/>
  <c r="AA276" i="1"/>
  <c r="AA275" i="1"/>
  <c r="AA274" i="1"/>
  <c r="Y272" i="1"/>
  <c r="X272" i="1"/>
  <c r="W272" i="1"/>
  <c r="V272" i="1"/>
  <c r="U272" i="1"/>
  <c r="AA271" i="1"/>
  <c r="AA270" i="1"/>
  <c r="AA265" i="1"/>
  <c r="AA260" i="1"/>
  <c r="AA257" i="1"/>
  <c r="AA255" i="1"/>
  <c r="AA254" i="1"/>
  <c r="U253" i="1"/>
  <c r="AA253" i="1" s="1"/>
  <c r="AA251" i="1"/>
  <c r="AA250" i="1"/>
  <c r="AA249" i="1"/>
  <c r="AA247" i="1"/>
  <c r="AA244" i="1"/>
  <c r="AA243" i="1"/>
  <c r="AA242" i="1"/>
  <c r="Y240" i="1"/>
  <c r="X240" i="1"/>
  <c r="W240" i="1"/>
  <c r="V240" i="1"/>
  <c r="U240" i="1"/>
  <c r="AA232" i="1"/>
  <c r="AA230" i="1"/>
  <c r="AA228" i="1"/>
  <c r="AA226" i="1"/>
  <c r="AA224" i="1"/>
  <c r="AA223" i="1"/>
  <c r="AA222" i="1"/>
  <c r="AA221" i="1"/>
  <c r="AA220" i="1"/>
  <c r="AA219" i="1"/>
  <c r="AA217" i="1"/>
  <c r="AA216" i="1"/>
  <c r="AA215" i="1"/>
  <c r="AA214" i="1"/>
  <c r="AA213" i="1"/>
  <c r="Z211" i="1"/>
  <c r="Y211" i="1"/>
  <c r="X211" i="1"/>
  <c r="W211" i="1"/>
  <c r="V211" i="1"/>
  <c r="U211" i="1"/>
  <c r="AA208" i="1"/>
  <c r="AA205" i="1"/>
  <c r="Z202" i="1"/>
  <c r="Y202" i="1"/>
  <c r="X202" i="1"/>
  <c r="W202" i="1"/>
  <c r="V202" i="1"/>
  <c r="U202" i="1"/>
  <c r="AA201" i="1"/>
  <c r="AA200" i="1"/>
  <c r="AA199" i="1"/>
  <c r="Z198" i="1"/>
  <c r="Z190" i="1" s="1"/>
  <c r="Y198" i="1"/>
  <c r="Y190" i="1" s="1"/>
  <c r="X198" i="1"/>
  <c r="W198" i="1"/>
  <c r="W190" i="1" s="1"/>
  <c r="V198" i="1"/>
  <c r="V190" i="1" s="1"/>
  <c r="U198" i="1"/>
  <c r="X190" i="1"/>
  <c r="AA183" i="1"/>
  <c r="AA182" i="1"/>
  <c r="AA180" i="1"/>
  <c r="AA178" i="1"/>
  <c r="AA177" i="1"/>
  <c r="AA176" i="1"/>
  <c r="AA174" i="1"/>
  <c r="AA173" i="1"/>
  <c r="AA172" i="1"/>
  <c r="AA171" i="1"/>
  <c r="AA169" i="1"/>
  <c r="Z167" i="1"/>
  <c r="Y167" i="1"/>
  <c r="X167" i="1"/>
  <c r="W167" i="1"/>
  <c r="V167" i="1"/>
  <c r="U167" i="1"/>
  <c r="AA164" i="1"/>
  <c r="AA162" i="1"/>
  <c r="AA161" i="1"/>
  <c r="AA160" i="1"/>
  <c r="AA159" i="1"/>
  <c r="Z157" i="1"/>
  <c r="Y157" i="1"/>
  <c r="X157" i="1"/>
  <c r="W157" i="1"/>
  <c r="V157" i="1"/>
  <c r="U157" i="1"/>
  <c r="AA156" i="1"/>
  <c r="AA153" i="1"/>
  <c r="AA152" i="1"/>
  <c r="Z150" i="1"/>
  <c r="Y150" i="1"/>
  <c r="X150" i="1"/>
  <c r="W150" i="1"/>
  <c r="V150" i="1"/>
  <c r="U150" i="1"/>
  <c r="AA148" i="1"/>
  <c r="AA147" i="1"/>
  <c r="Z146" i="1"/>
  <c r="AA142" i="1"/>
  <c r="AA141" i="1"/>
  <c r="AA140" i="1" s="1"/>
  <c r="Y140" i="1"/>
  <c r="X140" i="1"/>
  <c r="W140" i="1"/>
  <c r="V140" i="1"/>
  <c r="U140" i="1"/>
  <c r="AA138" i="1"/>
  <c r="AA137" i="1"/>
  <c r="AA136" i="1"/>
  <c r="AA135" i="1"/>
  <c r="AA134" i="1"/>
  <c r="AA133" i="1"/>
  <c r="AA132" i="1"/>
  <c r="Z131" i="1"/>
  <c r="Y131" i="1"/>
  <c r="X131" i="1"/>
  <c r="W131" i="1"/>
  <c r="V131" i="1"/>
  <c r="U131" i="1"/>
  <c r="AA129" i="1"/>
  <c r="AA127" i="1"/>
  <c r="AA126" i="1"/>
  <c r="AA124" i="1"/>
  <c r="AA123" i="1"/>
  <c r="AA122" i="1"/>
  <c r="AA120" i="1"/>
  <c r="AA119" i="1"/>
  <c r="AA118" i="1"/>
  <c r="AA117" i="1"/>
  <c r="AA116" i="1"/>
  <c r="AA115" i="1"/>
  <c r="AA114" i="1"/>
  <c r="Z113" i="1"/>
  <c r="Y113" i="1"/>
  <c r="X113" i="1"/>
  <c r="W113" i="1"/>
  <c r="V113" i="1"/>
  <c r="U113" i="1"/>
  <c r="AA112" i="1"/>
  <c r="Z109" i="1"/>
  <c r="X109" i="1"/>
  <c r="W109" i="1"/>
  <c r="V109" i="1"/>
  <c r="U109" i="1"/>
  <c r="AA108" i="1"/>
  <c r="AA107" i="1"/>
  <c r="AA106" i="1"/>
  <c r="AA105" i="1"/>
  <c r="AA104" i="1"/>
  <c r="AA103" i="1"/>
  <c r="AA102" i="1"/>
  <c r="AA101" i="1"/>
  <c r="AA100" i="1"/>
  <c r="AA99" i="1"/>
  <c r="AA98" i="1"/>
  <c r="Z97" i="1"/>
  <c r="Y97" i="1"/>
  <c r="X97" i="1"/>
  <c r="W97" i="1"/>
  <c r="V97" i="1"/>
  <c r="U97" i="1"/>
  <c r="AA96" i="1"/>
  <c r="AA95" i="1"/>
  <c r="AA93" i="1"/>
  <c r="AA92" i="1"/>
  <c r="AA90" i="1"/>
  <c r="AA88" i="1"/>
  <c r="AA86" i="1"/>
  <c r="Z84" i="1"/>
  <c r="Y84" i="1"/>
  <c r="X84" i="1"/>
  <c r="W84" i="1"/>
  <c r="V84" i="1"/>
  <c r="U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Z69" i="1"/>
  <c r="Y69" i="1"/>
  <c r="X69" i="1"/>
  <c r="W69" i="1"/>
  <c r="V69" i="1"/>
  <c r="U69" i="1"/>
  <c r="AA67" i="1"/>
  <c r="AA65" i="1"/>
  <c r="Z63" i="1"/>
  <c r="Y63" i="1"/>
  <c r="X63" i="1"/>
  <c r="W63" i="1"/>
  <c r="V63" i="1"/>
  <c r="U63" i="1"/>
  <c r="AA62" i="1"/>
  <c r="AA60" i="1"/>
  <c r="AA58" i="1"/>
  <c r="AA56" i="1"/>
  <c r="AA54" i="1"/>
  <c r="AA53" i="1"/>
  <c r="AA52" i="1"/>
  <c r="AA50" i="1"/>
  <c r="AA49" i="1"/>
  <c r="AA48" i="1"/>
  <c r="AA47" i="1"/>
  <c r="AA46" i="1"/>
  <c r="Z45" i="1"/>
  <c r="Z35" i="1" s="1"/>
  <c r="Y45" i="1"/>
  <c r="Y35" i="1" s="1"/>
  <c r="X45" i="1"/>
  <c r="X35" i="1" s="1"/>
  <c r="W45" i="1"/>
  <c r="W35" i="1" s="1"/>
  <c r="V45" i="1"/>
  <c r="V35" i="1" s="1"/>
  <c r="U45" i="1"/>
  <c r="U35" i="1" s="1"/>
  <c r="AA42" i="1"/>
  <c r="AA40" i="1"/>
  <c r="AA38" i="1"/>
  <c r="AA37" i="1"/>
  <c r="AA36" i="1"/>
  <c r="AA33" i="1"/>
  <c r="AA32" i="1"/>
  <c r="Y31" i="1"/>
  <c r="AA30" i="1"/>
  <c r="AA29" i="1"/>
  <c r="Y28" i="1"/>
  <c r="AA28" i="1" s="1"/>
  <c r="AA26" i="1"/>
  <c r="AA24" i="1"/>
  <c r="AA23" i="1"/>
  <c r="AA22" i="1"/>
  <c r="Z21" i="1"/>
  <c r="Z19" i="1" s="1"/>
  <c r="Y21" i="1"/>
  <c r="X21" i="1"/>
  <c r="W21" i="1"/>
  <c r="W19" i="1" s="1"/>
  <c r="V21" i="1"/>
  <c r="V19" i="1" s="1"/>
  <c r="U21" i="1"/>
  <c r="X19" i="1"/>
  <c r="AA272" i="1" l="1"/>
  <c r="AA240" i="1"/>
  <c r="AA202" i="1"/>
  <c r="Y110" i="1"/>
  <c r="AA487" i="1"/>
  <c r="AA63" i="1"/>
  <c r="V166" i="1"/>
  <c r="AA284" i="1"/>
  <c r="U406" i="1"/>
  <c r="Y406" i="1"/>
  <c r="W465" i="1"/>
  <c r="AA45" i="1"/>
  <c r="AA35" i="1" s="1"/>
  <c r="Z306" i="1"/>
  <c r="AA306" i="1" s="1"/>
  <c r="AA341" i="1"/>
  <c r="W406" i="1"/>
  <c r="AA479" i="1"/>
  <c r="AA150" i="1"/>
  <c r="X166" i="1"/>
  <c r="U465" i="1"/>
  <c r="W18" i="1"/>
  <c r="Z406" i="1"/>
  <c r="Y19" i="1"/>
  <c r="Z350" i="1"/>
  <c r="AA447" i="1"/>
  <c r="X465" i="1"/>
  <c r="Y465" i="1"/>
  <c r="X18" i="1"/>
  <c r="Y166" i="1"/>
  <c r="Z166" i="1"/>
  <c r="V18" i="1"/>
  <c r="AA109" i="1"/>
  <c r="Z465" i="1"/>
  <c r="V465" i="1"/>
  <c r="V350" i="1"/>
  <c r="AA198" i="1"/>
  <c r="AA385" i="1"/>
  <c r="U19" i="1"/>
  <c r="AA146" i="1"/>
  <c r="AA157" i="1"/>
  <c r="W166" i="1"/>
  <c r="AA211" i="1"/>
  <c r="Y350" i="1"/>
  <c r="V406" i="1"/>
  <c r="AA21" i="1"/>
  <c r="AA31" i="1"/>
  <c r="AA69" i="1"/>
  <c r="AA97" i="1"/>
  <c r="Z110" i="1"/>
  <c r="AA113" i="1"/>
  <c r="AA131" i="1"/>
  <c r="AA167" i="1"/>
  <c r="U190" i="1"/>
  <c r="AA377" i="1"/>
  <c r="AA407" i="1"/>
  <c r="X406" i="1"/>
  <c r="AA84" i="1"/>
  <c r="AA318" i="1"/>
  <c r="AA329" i="1"/>
  <c r="U350" i="1"/>
  <c r="AA351" i="1"/>
  <c r="AA391" i="1"/>
  <c r="W350" i="1"/>
  <c r="AA399" i="1"/>
  <c r="AA305" i="1"/>
  <c r="X350" i="1"/>
  <c r="AA312" i="1"/>
  <c r="AA433" i="1"/>
  <c r="AA466" i="1"/>
  <c r="Y18" i="1" l="1"/>
  <c r="X8" i="1"/>
  <c r="W8" i="1"/>
  <c r="Y8" i="1"/>
  <c r="V8" i="1"/>
  <c r="AA110" i="1"/>
  <c r="U166" i="1"/>
  <c r="AA166" i="1" s="1"/>
  <c r="AA465" i="1"/>
  <c r="AA350" i="1"/>
  <c r="AA406" i="1"/>
  <c r="AA19" i="1"/>
  <c r="U18" i="1"/>
  <c r="AA190" i="1"/>
  <c r="Z18" i="1"/>
  <c r="Z8" i="1" s="1"/>
  <c r="U8" i="1" l="1"/>
  <c r="AA18" i="1"/>
  <c r="AA8" i="1" l="1"/>
</calcChain>
</file>

<file path=xl/sharedStrings.xml><?xml version="1.0" encoding="utf-8"?>
<sst xmlns="http://schemas.openxmlformats.org/spreadsheetml/2006/main" count="921" uniqueCount="407">
  <si>
    <t>Код исполнителя</t>
  </si>
  <si>
    <t>Код бюджетной классификации</t>
  </si>
  <si>
    <t>Цели, программы, госпрограммы, задачи программы, мероприятия подпрограммы, административные мероприятия и их подпрограммы</t>
  </si>
  <si>
    <t>единица измерения</t>
  </si>
  <si>
    <t>Годы реализации программы</t>
  </si>
  <si>
    <t>Целевое (суммарное)</t>
  </si>
  <si>
    <t>раздел</t>
  </si>
  <si>
    <t>подраздел</t>
  </si>
  <si>
    <t>классификация целевой статьи расходов бюджета</t>
  </si>
  <si>
    <t>значение</t>
  </si>
  <si>
    <t>Год достижения</t>
  </si>
  <si>
    <t>Программа, всего</t>
  </si>
  <si>
    <t>тыс. руб.</t>
  </si>
  <si>
    <t>Цель 1 «Повышение качества и доступности предоставляемых образовательных услуг населению города Твери за счет эффективного использования материально - технических, кадровых, финансовых и управленческих ресурсов»</t>
  </si>
  <si>
    <t xml:space="preserve"> </t>
  </si>
  <si>
    <t>Показатель 1 «Доля детей в возрасте  1-6,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1-6 лет»</t>
  </si>
  <si>
    <t>%</t>
  </si>
  <si>
    <t>Показатель 2 «Доля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учреждений»</t>
  </si>
  <si>
    <t>Показатель 3 «Доля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учреждений»</t>
  </si>
  <si>
    <t>Показатель 4 «Доля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учреждений»</t>
  </si>
  <si>
    <t>Показатель 5 «Доля детей первой и второй групп здоровья в общей численности обучающихся в муниципальных общеобразовательных учреждениях»</t>
  </si>
  <si>
    <t>Показатель 6 «Доля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учреждениях»</t>
  </si>
  <si>
    <t>Показатель 7 «Доля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этой возрастной группы»</t>
  </si>
  <si>
    <t>Показатель 8 «Доля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предметам»</t>
  </si>
  <si>
    <t>Подпрограмма 1 «Развитие дошкольного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</si>
  <si>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присмотра и ухода за детьми, обеспечение содержания зданий и сооружений в муниципальных образовательных учреждениях, реализующих основную общеобразовательную программу дошкольного образования»</t>
    </r>
  </si>
  <si>
    <t>2020 </t>
  </si>
  <si>
    <t>Показатель 1 «Количество воспитанников, освоивших основную общеобразовательную программу дошкольного образования»</t>
  </si>
  <si>
    <t>чел.</t>
  </si>
  <si>
    <t>Мероприятие 1.01 «Обеспечение присмотра и ухода за детьми, содержания зданий и сооружений муниципальных бюджетных    образовательных учреждений, реализующих основную общеобразовательную программу дошкольного образования,  в рамках муниципального задания»</t>
  </si>
  <si>
    <t>тыс. руб.</t>
  </si>
  <si>
    <t>Показатель 1  «Количество учреждений, определенных для выполнения муниципального задания от муниципальных бюджетных образовательных учреждений, реализующих основную общеобразовательную программу дошкольного образования»</t>
  </si>
  <si>
    <t>шт.</t>
  </si>
  <si>
    <t>Мероприятие 1.02 «Обеспечение присмотра и ухода за детьми, содержания зданий и сооружений муниципальных казенных дошкольных образовательных учреждений в рамках муниципального задания»</t>
  </si>
  <si>
    <t>Показатель 1  «Количество учреждений, определенных для выполнения муниципального задания от муниципальных казенных образовательных учреждений, реализующих основную общеобразовательную программу дошкольного образования»</t>
  </si>
  <si>
    <t>Мероприятие 1.03 «Повышение оплаты труда работникам  муниципальных учреждений в связи с увеличением минимального размера оплаты труда»</t>
  </si>
  <si>
    <t>S</t>
  </si>
  <si>
    <t>Показатель 1 «Количество учреждений, в которых произведено повышение оплаты труда»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</si>
  <si>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«Развитие сети дошкольного образования в городе Твери с целью обеспечения доступности дошкольного образования»</t>
    </r>
  </si>
  <si>
    <t>Показатель 1 «Количество новых мест, введенных в образовательных учреждениях, реализующих основную общеобразовательную программу дошкольного образования»</t>
  </si>
  <si>
    <t>место</t>
  </si>
  <si>
    <t>Мероприятие 2.01 «Прием в муниципальную собственность 4-х зданий детских садов Министерства обороны Российской Федерации, создание условий в соответствии с лицензионными требованиями»</t>
  </si>
  <si>
    <t>Показатель  1 «Количество дошкольных учреждений, принятых в муниципальную сеть»</t>
  </si>
  <si>
    <t>Административное мероприятие 2.02  «Реорганизация муниципальных образовательных учреждений путем выделения»</t>
  </si>
  <si>
    <t>да - 1/
нет - 0</t>
  </si>
  <si>
    <t>0 </t>
  </si>
  <si>
    <t>Показатель 1 «Количество реорганизованных учреждений путем выделения»</t>
  </si>
  <si>
    <t>Административное мероприятие 2.03  «Реорганизация муниципальных образовательных учреждений путем присоединения»</t>
  </si>
  <si>
    <t>Показатель 1 «Количество реорганизованных учреждений путем присоединения»</t>
  </si>
  <si>
    <t>Административное мероприятие 2.04 «Возврат, реконструкция и  содержание ранее  переданных зданий дошкольных образовательных учреждений»</t>
  </si>
  <si>
    <t>Показатель 1 «Количество возвращенных ранее перепрофилированных зданий дошкольных образовательных  учреждений»</t>
  </si>
  <si>
    <t>Мероприятие 2.05 «Капитальный ремонт зданий и помещений, используемых для размещения образовательных организаций, реализующих основные общеобразовательные программы дошкольного образования, расходы на  открытие групп, ранее перепрофилированных в функционирующих дошкольных образовательных учреждениях»</t>
  </si>
  <si>
    <t>Показатель 1 «Количество мест, вновь введенных в образовательных учреждениях, реализующих основную общеобразовательную программу дошкольного образования»</t>
  </si>
  <si>
    <t>Административное мероприятие 2.06 «Открытие семейных детских садов»</t>
  </si>
  <si>
    <t>да - 1/   
нет - 0</t>
  </si>
  <si>
    <t>Показатель 1 «Количество мест в открытых семейных детских садах»</t>
  </si>
  <si>
    <t>Мероприятие 2.08 «Оснащение дошкольного учреждения «Южный Д»</t>
  </si>
  <si>
    <t>Показатель 1 «Количество дооснащенных зданий»</t>
  </si>
  <si>
    <r>
      <t>Задача 3 «</t>
    </r>
    <r>
      <rPr>
        <sz val="14"/>
        <color rgb="FF000000"/>
        <rFont val="Times New Roman"/>
        <family val="1"/>
        <charset val="204"/>
      </rPr>
      <t>Создание условий для предоставления общедоступного и бесплатного дошкольного образования для детей с ограниченными  возможностями здоровья»</t>
    </r>
  </si>
  <si>
    <t>Показатель 1 «Количество  дошкольных образовательных учреждений, открывших инклюзивные группы»</t>
  </si>
  <si>
    <t>Административное мероприятие  3.01 «Создание инклюзивных групп»</t>
  </si>
  <si>
    <t>Показатель  1 «Количество инклюзивных групп, в которых созданы материально-технические условия для организации образовательного процесса»</t>
  </si>
  <si>
    <t>Административное мероприятие 3.02 «Повышение квалификации педагогов по инклюзивному образованию»</t>
  </si>
  <si>
    <t>Показатель 1 «Количество педагогов, прошедших курсы повышения квалификации по инклюзивному образованию»</t>
  </si>
  <si>
    <t>Административное мероприятие 3.04 «Организационно-методическое сопровождение образовательного процесса в инклюзивных группах»</t>
  </si>
  <si>
    <t>Показатель 1 «Количество дошкольных    образовательных учреждений, создавших организационно-методические условия для организации образовательного процесса в инклюзивных группах»</t>
  </si>
  <si>
    <r>
      <t xml:space="preserve">Задача 4 </t>
    </r>
    <r>
      <rPr>
        <sz val="14"/>
        <color rgb="FF000000"/>
        <rFont val="Times New Roman"/>
        <family val="1"/>
        <charset val="204"/>
      </rPr>
      <t>«Создание условий для воспитания гармонично развитой творческой личности и обеспечения комплексной деятельности по сохранению и укреплению здоровья воспитанников»</t>
    </r>
  </si>
  <si>
    <t>Показатель 1 «Количество дошкольных учреждений, участвующих в мероприятиях по созданию условий для воспитания гармонично развитой творческой личности,  комплексной деятельности по сохранению и укреплению здоровья воспитанников»</t>
  </si>
  <si>
    <t>Мероприятие 4.01 «Организация и проведение городского конкурса  «Лучший участок детского сада»</t>
  </si>
  <si>
    <t>Показатель 1 «Количество  образовательных учреждений, реализующих основную общеобразовательную программу дошкольного образования,  участвующих в конкурсе»</t>
  </si>
  <si>
    <t>Мероприятие  4.02 «Фестиваль детского творчества «Тверская звёздочка»</t>
  </si>
  <si>
    <t>Показатель 1 «Количество образовательных учреждений, реализующих основную общеобразовательную программу дошкольного образования, принявших участие в мероприятиях»</t>
  </si>
  <si>
    <r>
      <t>Задача 5</t>
    </r>
    <r>
      <rPr>
        <sz val="14"/>
        <color rgb="FF000000"/>
        <rFont val="Times New Roman"/>
        <family val="1"/>
        <charset val="204"/>
      </rPr>
      <t xml:space="preserve"> «Укрепление материально-технической базы образовательных учреждений, реализующих основную общеобразовательную программу дошкольного образования»</t>
    </r>
  </si>
  <si>
    <t>Показатель 1 «Количество учреждений, в которых осуществлены мероприятия по укреплению материально-технической базы»</t>
  </si>
  <si>
    <t>Мероприятие 5.01 «Обеспечение ремонтных работ, приобретение и установка спортивно-игрового оборудования в  образовательных учреждениях, реализующих  основную общеобразовательную программу дошкольного образования, благоустройство территорий ДОУ»</t>
  </si>
  <si>
    <t>Показатель 1 «Количество  учреждений,  в которых осуществлены ремонтные работы, благоустройство территорий ДОУ»</t>
  </si>
  <si>
    <t>Мероприятие 5.02 «Приобретение технологического оборудования»</t>
  </si>
  <si>
    <t>тыс.руб.</t>
  </si>
  <si>
    <t>Показатель 1 «Количество образовательных учреждений, в которых приобретено технологическое оборудование»</t>
  </si>
  <si>
    <t>L</t>
  </si>
  <si>
    <t xml:space="preserve">Мероприятие 5.03 «Создание в дошкольных образовательных организациях универсальной безбарьерной среды, позволяющей обеспечить условия для инклюзивного образования детей-инвалидов» </t>
  </si>
  <si>
    <t>Н</t>
  </si>
  <si>
    <t>R</t>
  </si>
  <si>
    <t>H</t>
  </si>
  <si>
    <t xml:space="preserve">Показатель 1 «Количество образовательных учреждений, в которых создана  универсальная безбарьерная среда, позволяющая обеспечить условия для инклюзивного образования детей-инвалидов»  </t>
  </si>
  <si>
    <t xml:space="preserve">Мероприятие 5.04 «Замена фильтрующего материала в водоочистительных системах, замена бактерицидных ламп в водоочистительных системах» </t>
  </si>
  <si>
    <t>Показатель 1 «Количество дошкольных учреждений, заменивших фильтрующий материал и бактерицидные лампы в водоочистительных системах»</t>
  </si>
  <si>
    <t>П</t>
  </si>
  <si>
    <t>Мероприятие 5.05 «Обеспечение мероприятий в рамках реализации инновационного проекта «Социализация и адаптация детей от 1 года до 3 лет с ОВЗ (нарушением зрения) в условиях ДОУ»</t>
  </si>
  <si>
    <t>Показатель 1 «Количество дошкольных учреждений, в которых проведены мероприятия в рамках реализации инновационного проекта «Социализация и адаптация детей от 1 года до 3 лет с ОВЗ (нарушением зрения) в условиях ДОУ»</t>
  </si>
  <si>
    <r>
      <t xml:space="preserve">Задача 6 </t>
    </r>
    <r>
      <rPr>
        <sz val="14"/>
        <color rgb="FF000000"/>
        <rFont val="Times New Roman"/>
        <family val="1"/>
        <charset val="204"/>
      </rPr>
      <t>«Обеспечение комплексной безопасности зданий и помещений образовательных учреждений, реализующих основную общеобразовательную программу дошкольного образования»</t>
    </r>
  </si>
  <si>
    <t>Показатель 1 «Количество учреждений, в которых проведены мероприятия по обеспечению комплексной безопасности зданий и помещений  дошкольных учреждений»</t>
  </si>
  <si>
    <t>Мероприятие 6.01 «Замер сопротивления изоляции»</t>
  </si>
  <si>
    <t>Показатель 1 «Количество учреждений, в которых осуществлен замер сопротивления изоляции»</t>
  </si>
  <si>
    <t>Мероприятие 6.02 «Техническое обслуживание АПС, электроустановок и программно-аппаратного комплекса «Стрелец-Мониторинг»</t>
  </si>
  <si>
    <t>Показатель 1 «Количество дошкольных образовательных учреждений, в которых проведено техническое обслуживание АПС, электроустановок и программно-аппаратного комплекса «Стрелец-Мониторинг»</t>
  </si>
  <si>
    <t>Мероприятие 6.03 «Замена приборов по передаче извещения о пожаре в подразделения пожарной охраны»</t>
  </si>
  <si>
    <t> тыс. руб.</t>
  </si>
  <si>
    <t>Показатель 1 «Количество дошкольных образовательных учреждений»</t>
  </si>
  <si>
    <t>81 </t>
  </si>
  <si>
    <t>Мероприятие 6.04 «Безопасный детский сад»</t>
  </si>
  <si>
    <t>Показатель 1 «Количество дошкольных образовательных учреждений, в которых проводились мероприятия по обеспечению безопасности»</t>
  </si>
  <si>
    <t>Показатель 2 «Количество дошкольных образовательных учреждений, осуществивших ремонт ограждения»</t>
  </si>
  <si>
    <t>Мероприятие 6.05 «Другие противопожарные мероприятия»</t>
  </si>
  <si>
    <t>Показатель 1 «Количество дошкольных образовательных учреждений, в которых осуществлены противопожарные мероприятия»</t>
  </si>
  <si>
    <r>
      <t>Задача 7</t>
    </r>
    <r>
      <rPr>
        <sz val="14"/>
        <color rgb="FF000000"/>
        <rFont val="Times New Roman"/>
        <family val="1"/>
        <charset val="204"/>
      </rPr>
      <t xml:space="preserve"> «Осуществление комплекса мер по обеспечению теплового режима, энергосбережения и холодного водоснабжения в дошкольных образовательных учреждениях»</t>
    </r>
  </si>
  <si>
    <t>Показатель 1 «Количество учреждений, осуществивших комплекс мер по обеспечению   теплового режима и энергосбережения»</t>
  </si>
  <si>
    <t>Мероприятие 7.01 «Ремонт системы отопления и тепловых узлов, в т.ч. ПСД, замена оконных и дверных блоков»</t>
  </si>
  <si>
    <t>Показатель 1 «Количество учреждений, в которых осуществлены ремонт системы отопления и тепловых узлов, замена оконных  и дверных блоков»</t>
  </si>
  <si>
    <t>Мероприятие 7.02 «Поверка, ремонт и замена счетчиков учета тепловой энергии»</t>
  </si>
  <si>
    <t>Мероприятие 7.03 «Изготовление энергетических паспортов»</t>
  </si>
  <si>
    <t>Показатель 1 «Количество дошкольных образовательных учреждений, в которых изготовлен энергетический паспорт»</t>
  </si>
  <si>
    <t>Мероприятие 7.04. «Поверка, ремонт и замена трансформаторов тока, электрических счетчиков, ремонт системы электроснабжения»</t>
  </si>
  <si>
    <t>Показатель 1  «Количество дошкольных учреждений, в которых осуществлена поверка, ремонт и замена элементов системы электроснабжения»</t>
  </si>
  <si>
    <t>Мероприятие 7.05  «Поверка, ремонт и замена приборов учета холодного водоснабжения»</t>
  </si>
  <si>
    <t>Показатель 1  «Количество дошкольных учреждений, в которых осуществлена поверка, ремонт и замена приборов учета холодного водоснабжения»</t>
  </si>
  <si>
    <r>
      <t xml:space="preserve">Задача 8 </t>
    </r>
    <r>
      <rPr>
        <sz val="14"/>
        <color rgb="FF000000"/>
        <rFont val="Times New Roman"/>
        <family val="1"/>
        <charset val="204"/>
      </rPr>
      <t>«Ввод новых зданий в систему дошкольного образования», в т. ч. в рамках реализации национального проекта «Демография» (ФП «Содействие занятости женщин - создание условий дошкольного образования для детей в возрасте до трех лет»)»</t>
    </r>
  </si>
  <si>
    <t>Р</t>
  </si>
  <si>
    <t>Показатель 1 «Количество вновь введенных зданий в систему дошкольного образования»</t>
  </si>
  <si>
    <t>Показатель 2 «Количество новых мест, введенных в дошкольных образоватеьных учреждениях, путем строительства объектов»</t>
  </si>
  <si>
    <t>Мероприятие 8.01 «Детский сад на 150 мест, г. Тверь  по ул. Планерная -1-й пер. Вагонников (в т.ч. ПИР)»</t>
  </si>
  <si>
    <t>F</t>
  </si>
  <si>
    <t>Показатель 1 «Количество новых мест, введенных в дошкольных образоватеьных учреждениях, путем строительства объектов»</t>
  </si>
  <si>
    <t>Мероприятие 8.02 «Дошкольное образовательное учреждение на 190 мест в  г. Тверь (в т.ч. ПИР)»</t>
  </si>
  <si>
    <t>Показатель 1 «Количество  вновь построенных дошкольных учреждений»</t>
  </si>
  <si>
    <t>Мероприятие 8.03 «Детский сад, г. Тверь (в т.ч. ПИР)»</t>
  </si>
  <si>
    <t>Мероприятие 8.04 «Дошкольное образовательное учреждение на 150 мест в г. Твери (в т.ч. ПИР)»</t>
  </si>
  <si>
    <t>Мероприятие 8.05 «Детский сад  на 100 мест в микрорайоне «Южный», г. Тверь, Октябрьский проспект»</t>
  </si>
  <si>
    <t>P</t>
  </si>
  <si>
    <t>Мероприятие  8.06 «Детский сад на 190 мест, г.Тверь, Московский  район, ул. Склизкова»</t>
  </si>
  <si>
    <t>Мероприятие  8.07 «Детский сад в г.Тверь, Московский район, микрорайон «Южный», ул. Левитана»</t>
  </si>
  <si>
    <r>
      <t xml:space="preserve">Задача 9 </t>
    </r>
    <r>
      <rPr>
        <sz val="14"/>
        <color rgb="FF000000"/>
        <rFont val="Times New Roman"/>
        <family val="1"/>
        <charset val="204"/>
      </rPr>
      <t>«Организация предоставления компенсации части родительской платы за присмотр и уход за ребенком в муниципальных образовательных организациях и иных образовательных организациях (за исключением государственных образовательных организаций, реализующих образовательную программу дошкольного образования)»</t>
    </r>
  </si>
  <si>
    <t>Показатель 1 «Количество образовательных учреждений, реализующих основную общеобразовательную программу дошкольного образования, осуществляющих выплату компенсации части родительской платы»</t>
  </si>
  <si>
    <t>Мероприятие 9.01  «Обеспечение   предоставления компенсации части родительской платы за присмотр и уход за ребенком в образовательных организациях и иных образовательных организациях (за исключением государственных образовательных организаций,
реализующих образовательную программу дошкольного образования)»</t>
  </si>
  <si>
    <t>Административное мероприятие 9.02 «Организация контроля за расходованием средств на предоставление компенсации части родительской платы за содержание ребенка в образовательных учреждениях, реализующих основную общеобразовательную программу дошкольного образования»</t>
  </si>
  <si>
    <t>Показатель 1 «Количество отчетов о расходах по осуществлению выплаты компенсации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образования»</t>
  </si>
  <si>
    <r>
      <t>Задача 10</t>
    </r>
    <r>
      <rPr>
        <sz val="14"/>
        <color rgb="FF000000"/>
        <rFont val="Times New Roman"/>
        <family val="1"/>
        <charset val="204"/>
      </rPr>
      <t xml:space="preserve"> «Организация предоставления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организациях»</t>
    </r>
  </si>
  <si>
    <t>Мероприятие 10.01 «Обеспечение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 рамках муниципального задания»</t>
  </si>
  <si>
    <t>Мероприятие 10.02 «Обеспечение государственных гарантий реализации прав на получение общедоступного и бесплатного дошкольного образования в муниципальных казенных дошкольных образовательных учреждениях в рамках муниципального задания»</t>
  </si>
  <si>
    <t>Показатель 1  «Количество учреждений определенных для выполнения муниципального задания от казенных бюджетных образовательных учреждений, реализующих основную общеобразовательную программу дошкольного образования»</t>
  </si>
  <si>
    <t>Подпрограмма 2 «Повышение качества и доступности услуг общего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</si>
  <si>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 «Обеспечение содержания зданий и сооружений, обустройство прилегающих к ним территорий в муниципальных общеобразовательных  учреждениях, в рамках муниципального задания»</t>
    </r>
  </si>
  <si>
    <t>Показатель 1 «Количество муниципальных общеобразовательных учреждений»</t>
  </si>
  <si>
    <t>Мероприятие 1.01 «Обеспечение содержания зданий и сооружений, обустройство прилегающих к ним территорий в муниципальных бюджетных общеобразовательных  учреждениях, в рамках муниципального задания»</t>
  </si>
  <si>
    <t>Показатель  1  «Количество муниципальных бюджетных общеобразовательных учреждений»</t>
  </si>
  <si>
    <t>Мероприятие 1.02 «Обеспечение содержания зданий и сооружений, обустройство прилегающих к ним территорий в муниципальных казенных общеобразовательных  учреждениях, в рамках муниципального задания»</t>
  </si>
  <si>
    <t>Показатель  1  «Количество муниципальных казенных общеобразовательных учреждений»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</si>
  <si>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«Оптимизация сети системы общего образования»</t>
    </r>
  </si>
  <si>
    <t>Показатель 1 «Количество реорганизованных общеобразовательных учреждений»</t>
  </si>
  <si>
    <t>Показатель 2 «Количество переданных зданий»</t>
  </si>
  <si>
    <t>Административное мероприятие 2.01 «Реорганизация общеобразовательных учреждений»</t>
  </si>
  <si>
    <t>Показатель  1 «Количество реорганизуемых учреждений»</t>
  </si>
  <si>
    <t>Административное мероприятие 2.02 «Передача зданий от одного муниципального образовательного учреждения к другому»</t>
  </si>
  <si>
    <t>Показатель 1  «Количество передаваемых зданий»</t>
  </si>
  <si>
    <r>
      <t>Задача 3</t>
    </r>
    <r>
      <rPr>
        <sz val="14"/>
        <color rgb="FF000000"/>
        <rFont val="Times New Roman"/>
        <family val="1"/>
        <charset val="204"/>
      </rPr>
      <t xml:space="preserve"> «Переход на новые ФГОС общего образования»</t>
    </r>
  </si>
  <si>
    <t>Показатель 1 «Доля школьников, обучающихся по ФГОС, в общей численности школьников»</t>
  </si>
  <si>
    <t>Показатель 2 «Доля педагогов, прошедших повышение квалификации с учетом введения федеральных государственных стандартов начального общего и основного общего образования»</t>
  </si>
  <si>
    <t>Административное мероприятие 3.01 «Методическое сопровождение перехода на ФГОС нового поколения»</t>
  </si>
  <si>
    <t>Показатель 1 «Доля обучающихся, переходящих на ФГОС нового поколения от общего числа школьников»</t>
  </si>
  <si>
    <t>Административное мероприятие 3.02 «Повышение квалификация педагогов по ФГОС»</t>
  </si>
  <si>
    <t>Показатель 1  «Доля педагогов, прошедших повышение квалификации по ФГОС»</t>
  </si>
  <si>
    <r>
      <t>Задача 4</t>
    </r>
    <r>
      <rPr>
        <sz val="14"/>
        <color rgb="FF000000"/>
        <rFont val="Times New Roman"/>
        <family val="1"/>
        <charset val="204"/>
      </rPr>
      <t xml:space="preserve"> «Создание условий для предоставления общедоступного и бесплатного общего образования для детей с ограниченными возможностями здоровья»</t>
    </r>
  </si>
  <si>
    <t>Показатель 1 «Доля детей с ОВЗ, обучающихся по дистанционным технологиям, в общей численности обучающихся с ОВЗ»</t>
  </si>
  <si>
    <t>Показатель  2 «Количество школьников, обучающихся по инклюзивным образовательным технологиям»</t>
  </si>
  <si>
    <t>Показатель 3 «Доля общеобразовательных учреждений, установивших пандусы, в общей численности образовательных учреждений»</t>
  </si>
  <si>
    <t>Административное мероприятие 4.01 «Организационно-методическое сопровождение дистанционного обучения»</t>
  </si>
  <si>
    <t>Показатель  1  «Доля школьников с ОВЗ, обучающихся по дистанционным технологиям, в общей численности детей с ОВЗ»</t>
  </si>
  <si>
    <t>Административное мероприятие 4.02 «Организационно-методическое сопровождение инклюзивного обучения»</t>
  </si>
  <si>
    <t>Показатель 1  «Количество детей, обучающихся по инклюзивным образовательным технологиям»</t>
  </si>
  <si>
    <t>Мероприятие 4.03  «Реализация мероприятий государственной программы «Доступная среда на 2011-2015 годы»</t>
  </si>
  <si>
    <t>Показатель 1 «Количество общеобразовательных учреждений, участвующих в государственной программе «Доступная среда на 2011-2015 год»</t>
  </si>
  <si>
    <r>
      <t>Задача 5</t>
    </r>
    <r>
      <rPr>
        <sz val="14"/>
        <color rgb="FF000000"/>
        <rFont val="Times New Roman"/>
        <family val="1"/>
        <charset val="204"/>
      </rPr>
      <t xml:space="preserve">  «Развитие современной системы оценки индивидуальных образовательных достижений обучающихся»</t>
    </r>
  </si>
  <si>
    <t>Показатель 1 «Доля участников ЕГЭ от общего числа выпускников»</t>
  </si>
  <si>
    <t>Показатель  2 «Доля  участников ГИА в 9 классах в новой форме от общего числа выпускников»</t>
  </si>
  <si>
    <t>Мероприятие 5.01 «Организация и проведение ЕГЭ»</t>
  </si>
  <si>
    <t>Показатель  1  «Количество созданных ППЭ»</t>
  </si>
  <si>
    <t>Показатель 2  «Доля участников ЕГЭ от общего количества выпускников»</t>
  </si>
  <si>
    <t> 99,5</t>
  </si>
  <si>
    <t> 99,6</t>
  </si>
  <si>
    <t>Мероприятие 5.02 «Организация и проведение ГИА обучающихся 9 классов в новой форме»</t>
  </si>
  <si>
    <t>Показатель 1  «Количество созданных ОУ-ППЭ»</t>
  </si>
  <si>
    <t>Показатель 2  «Доля участников ГИА в 9 классах в новой форме от общего числа выпускников»</t>
  </si>
  <si>
    <r>
      <t>Задача 6</t>
    </r>
    <r>
      <rPr>
        <sz val="14"/>
        <color rgb="FF000000"/>
        <rFont val="Times New Roman"/>
        <family val="1"/>
        <charset val="204"/>
      </rPr>
      <t xml:space="preserve"> «Организация работы с одаренными детьми»</t>
    </r>
  </si>
  <si>
    <t>Показатель 1 «Доля выпускников, закончивших школу с медалью, в общей численности выпускников»</t>
  </si>
  <si>
    <t>Показатель  2 «Количество участников олимпиад по общеобразовательным предметам, основам православной культуры, основам избирательного законодательства»</t>
  </si>
  <si>
    <t>Показатель 3 «Количество участников научно-практической конференции «Шаг в будущее»</t>
  </si>
  <si>
    <t>Показатель 4 «Количество участников конкурсов и викторин»</t>
  </si>
  <si>
    <t>Показатель 5 «Количество школьников, получивших гранты»</t>
  </si>
  <si>
    <t>Мероприятие 6.01 «Церемония вручения медалей выпускникам общеобразовательных учреждений»</t>
  </si>
  <si>
    <t>Показатель 1  «Доля выпускников, закончивших школу с медалью, в общей численности выпускников»</t>
  </si>
  <si>
    <t>Мероприятие 6.02 «Организация и проведение муниципального этапа Всероссийской олимпиады школьников по общеобразовательным предметам, общероссийской олимпиады школьников по основам православной культуры, второго (городского) этапа областной олимпиады старшеклассников  по основам избирательного законодательства»</t>
  </si>
  <si>
    <t>Показатель 1  «Количество участников олимпиад по общеобразовательным предметам, основам православной культуры, основам избирательного законодательства»</t>
  </si>
  <si>
    <t>Мероприятие 6.03 «Организация и проведение научно-практической конференции «Шаг в будущее»</t>
  </si>
  <si>
    <t>Показатель 1  «Количество участников научно-практической конференции»</t>
  </si>
  <si>
    <t>Мероприятие 6.04 «Организация и проведение конкурса рефератов»</t>
  </si>
  <si>
    <t>Показатель 1  «Количество участников конкурса»</t>
  </si>
  <si>
    <t>Административное мероприятие 6.05 «Грантовая поддержка одаренных детей»</t>
  </si>
  <si>
    <t>Показатель 1 «Количество учащихся, получивших гранты»</t>
  </si>
  <si>
    <t>Административное мероприятие 6.06 «Организация и проведение конкурса «Менделеевские чтения»</t>
  </si>
  <si>
    <t>Административное мероприятие 6.07 «Организация и проведение конкурса «Человек и книга»</t>
  </si>
  <si>
    <t>Административное мероприятие 6.08 «Викторина на знание законодательства о защите прав потребителей»</t>
  </si>
  <si>
    <t>Показатель 1  «Количество участников викторины»</t>
  </si>
  <si>
    <r>
      <t>Задача 7</t>
    </r>
    <r>
      <rPr>
        <sz val="14"/>
        <color rgb="FF000000"/>
        <rFont val="Times New Roman"/>
        <family val="1"/>
        <charset val="204"/>
      </rPr>
      <t xml:space="preserve"> «Реализация отдельных направлений по модернизации общего образования»</t>
    </r>
  </si>
  <si>
    <t>Показатель 1 «Доля общеобразовательных учреждений, соответствующих современным условиям осуществления образовательного процесса»</t>
  </si>
  <si>
    <t>Показатель 2 «Количество общеобразовательных учреждений, здания которых требуют ремонта в рамках комплекса мер по модернизации общего образования за счет федерального и регионального бюджетов»</t>
  </si>
  <si>
    <t> 12</t>
  </si>
  <si>
    <t>Административное мероприятие 7.01 «Создание условий для организации образовательного процесса по стандартам нового поколения»</t>
  </si>
  <si>
    <t>Показатель 1  «Доля общеобразовательных учреждений, соответствующих современным условиям осуществления образовательного процесса»</t>
  </si>
  <si>
    <t>Административное мероприятие 7.02 «Осуществление мер, направленных на энергосбережение в системе общего образования, в рамках комплекса мер по модернизации  за счет средств федерального и регионального бюджетов»</t>
  </si>
  <si>
    <t>Показатель 1  «Количество общеобразовательных учреждений, здания которых требуют ремонта в рамках комплекса мер по модернизации общего образования, направленных на энергосбережение»</t>
  </si>
  <si>
    <r>
      <t>Задача 8</t>
    </r>
    <r>
      <rPr>
        <sz val="14"/>
        <color rgb="FF000000"/>
        <rFont val="Times New Roman"/>
        <family val="1"/>
        <charset val="204"/>
      </rPr>
      <t xml:space="preserve"> «Совершенствование условий организации питания школьников»</t>
    </r>
  </si>
  <si>
    <t>Показатель 1 «Доля учащихся, охваченных горячим питанием, от общего числа обучающихся»</t>
  </si>
  <si>
    <t>Показатель  2 «Количество отремонтированных столовых»</t>
  </si>
  <si>
    <t>Мероприятие 8.01 «Обеспечение питанием учащихся 1-4 классов»</t>
  </si>
  <si>
    <t>Показатель 1  «Доля учащихся 1-4 классов, охваченных горячим питанием»</t>
  </si>
  <si>
    <t>Мероприятие 8.02 «Обеспечение питанием детей из малообеспеченных семей»</t>
  </si>
  <si>
    <t>Показатель 1  «Доля учащихся из малообеспеченных семей, охваченных горячим питанием»</t>
  </si>
  <si>
    <t>Мероприятие 8.03. «Ремонтные работы и замена технологического оборудования в школьных пищеблоках»</t>
  </si>
  <si>
    <t>Показатель 1 «Количество общеобразовательных учреждений, в которых проведены ремонтные работы и замена оборудования в пищеблоках»</t>
  </si>
  <si>
    <t>Мероприятие 8.04 «Организация и проведение конкурса «Лучшая столовая»</t>
  </si>
  <si>
    <t>Показатель 1 «Количество общеобразовательных учреждений, участвующих в конкурсе»</t>
  </si>
  <si>
    <r>
      <t xml:space="preserve">Задача 9 </t>
    </r>
    <r>
      <rPr>
        <sz val="14"/>
        <color rgb="FF000000"/>
        <rFont val="Times New Roman"/>
        <family val="1"/>
        <charset val="204"/>
      </rPr>
      <t xml:space="preserve"> «Обеспечение комплексной безопасности зданий и помещений общеобразовательных учреждений»</t>
    </r>
  </si>
  <si>
    <t>Показатель 1 «Количество общеобразовательных учреждений, осуществивших ремонт ограждения вокруг учреждения»</t>
  </si>
  <si>
    <t>Показатель 2 «Количество общеобразовательных учреждений, осуществивших комплекс мер по противопожарной безопасности»</t>
  </si>
  <si>
    <t>Мероприятие 9.01 «Ремонт ограждений вокруг общеобразовательных учреждений»</t>
  </si>
  <si>
    <t>Показатель 1  «Количество общеобразовательных учреждений, осуществивших ремонт ограждения вокруг учреждения»</t>
  </si>
  <si>
    <t>Мероприятие 9.02 «Техническое обслуживание АПС, электроустановок и программно-аппаратного комплекса «Стрелец-Мониторинг»</t>
  </si>
  <si>
    <t>Показатель 1  «Количество общеобразовательных учреждений, в которых проведено техническое обслуживание АПС, электроустановок и программно-аппаратного комплекса «Стрелец-Мониторинг»</t>
  </si>
  <si>
    <t>Мероприятие 9.03 «Замеры сопротивления изоляции»</t>
  </si>
  <si>
    <t>Показатель 1  «Количество общеобразовательных учреждений, в которых проведены замеры сопротивления изоляции»</t>
  </si>
  <si>
    <t>Мероприятие 9.04 «Другие противопожарные мероприятия»</t>
  </si>
  <si>
    <t>Показатель 1 «Количество общеобразовательных учреждений, в которых осуществлены противопожарные мероприятия»</t>
  </si>
  <si>
    <t>Мероприятие 9.05 «Установка видеонаблюдения, систем контроля и управления доступом в общеобразовательных учреждениях»</t>
  </si>
  <si>
    <t>Показатель 1 «Количество общеобразовательных учреждений, в которых установлено видеонаблюдение»</t>
  </si>
  <si>
    <t>Показатель 2 «Количество общеобразовательных учреждений, в которых проведены мероприятия по антитеррористической защищенности»</t>
  </si>
  <si>
    <r>
      <t>Задача 10</t>
    </r>
    <r>
      <rPr>
        <sz val="14"/>
        <color rgb="FF000000"/>
        <rFont val="Times New Roman"/>
        <family val="1"/>
        <charset val="204"/>
      </rPr>
      <t xml:space="preserve"> «Осуществление комплекса мер по обеспечению теплового режима,энергосбережения и холодного водоснабжения»</t>
    </r>
  </si>
  <si>
    <t>Показатель 1 «Количество общеобразовательных учреждений, осуществивших комплекс мер по обеспечению теплового режима и энергосбережения»</t>
  </si>
  <si>
    <t>Мероприятие 10.01 «Ремонт системы отопления и тепловых узлов, в том числе ПСД, замена оконных и дверных блоков»</t>
  </si>
  <si>
    <t>Показатель 1  «Количество учреждений, в которых осуществлены ремонт системы отопления и тепловых узлов, замена оконных  и дверных блоков»</t>
  </si>
  <si>
    <t>Мероприятие 10.02 «Поверка, ремонт и замена счетчиков учета тепловой энергии»</t>
  </si>
  <si>
    <t>Показатель 1  «Количество общеобразовательных учреждений, в которых осуществлены поверка, ремонт и замена счетчиков учета тепловой энергии»</t>
  </si>
  <si>
    <t>Мероприятие 10.03 «Поверка, ремонт и замена трансформаторов тока, электрических счетчиков, ремонт системы электроснабжения»</t>
  </si>
  <si>
    <t>Показатель 1  «Количество общеобразовательных учреждений, в которых осуществлена проверка, ремонт и замена трансформаторов тока»</t>
  </si>
  <si>
    <t>Мероприятие 10.04 «Изготовление энергетических паспортов»</t>
  </si>
  <si>
    <t>Показатель 1 «Количество общеобразовательных учреждений, в которых изготовлен энергетический паспорт»</t>
  </si>
  <si>
    <t>Мероприятие 10.05  «Поверка, ремонт и замена приборов учета холодного водоснабжения»</t>
  </si>
  <si>
    <t>Показатель 1  «Количество общеобразовательных учреждений в которых осуществлена поверка, ремонт и замена приборов учета холодного водоснабжения»</t>
  </si>
  <si>
    <r>
      <t>Задача 11</t>
    </r>
    <r>
      <rPr>
        <sz val="14"/>
        <color rgb="FF000000"/>
        <rFont val="Times New Roman"/>
        <family val="1"/>
        <charset val="204"/>
      </rPr>
      <t xml:space="preserve">  «Укрепление материально-технической базы общеобразовательных учреждений»</t>
    </r>
  </si>
  <si>
    <t>Мероприятие 11.01 «Проведение ремонтных работ и благоустройства в общеобразовательных учреждениях»</t>
  </si>
  <si>
    <t>межбюджетные трансферты  в 2015 г не использованы. Реализация мероприятий перенесена на 2016 г</t>
  </si>
  <si>
    <t>Показатель 1  «Количество общеобразовательных учреждений, осуществляющих ремонтные работы и благоустройство»</t>
  </si>
  <si>
    <t>Административное мероприятие 11.02 «Осуществление контроля за реализацией ремонтных работ и благоустройства в общеобразовательных учреждениях»</t>
  </si>
  <si>
    <t>Показатель 1 «Количество общеобразовательных учреждений»</t>
  </si>
  <si>
    <t>Мероприятие 11.03 «Капитальный ремонт бассейна в МОУ СОШ № 46»</t>
  </si>
  <si>
    <t>Показатель 1  «Количество общеобразовательных учреждений, осуществляющих ремонтные работы»</t>
  </si>
  <si>
    <t>Мероприятие 11.04 «Приобретение технологического оборудования, мебели, замена фильтрующего материала в водоочистительных системах, замена бактерицидных ламп в водоочистительных системах»</t>
  </si>
  <si>
    <t>Показатель 1 «Количество образовательных учреждений, в которых приобретено технологическое оборудование, мебель, заменен фильтрующий материал в водоочистительных системах, заменены  бактерицидные лампы в водоочистительных системах»</t>
  </si>
  <si>
    <t>Мероприятие 11.05 «Создание музеев воинской славы, создание и обновление экспозиционных фондов Школьных музеев»</t>
  </si>
  <si>
    <t>Показатель 1 «Количество образовательных учреждений, в которых созданы музеи»</t>
  </si>
  <si>
    <t>Е</t>
  </si>
  <si>
    <t>Мероприятие 11.06 «Проведение капитального ремонта и приобретение оборудования в целях обеспечения односменного режима обучения в общеобразовательных организациях»</t>
  </si>
  <si>
    <t>Показатель 1 «Количество общеобразовательных организаций, в которых проведен капитальный ремонт и приобретено оборудование в целях  обеспечения односменного режима обучения в общеобразовательных организациях»</t>
  </si>
  <si>
    <r>
      <t>Задача 12</t>
    </r>
    <r>
      <rPr>
        <sz val="14"/>
        <color rgb="FF000000"/>
        <rFont val="Times New Roman"/>
        <family val="1"/>
        <charset val="204"/>
      </rPr>
      <t xml:space="preserve">  «Реконструкция, создание новых мест в  общеобразовательных организациях», в т.ч.в рамках реализации национального проекта «Образование»  (ФП «Современная школа»)»</t>
    </r>
  </si>
  <si>
    <t>Показатель 1 «Количество новых мест в общеобразовательных организациях, введенных путем строительства объектов инфраструктуры общего образования»</t>
  </si>
  <si>
    <t>Мероприятие 12.01 «Реконструкция (реставрация) здания средней общеобразовательной школы № 5 на 500 мест по адресу: г. Тверь, ул. К. Заслонова, д. 4а (в том числе ПИР)»</t>
  </si>
  <si>
    <t>Показатель 1  «Количество реконструированных общеобразовательных учреждений»</t>
  </si>
  <si>
    <t>Административное мероприятие 12.02 «Обследование зданий общеобразовательных школ»</t>
  </si>
  <si>
    <t>Показатель 1 «Количество обследованных зданий общеобразовательных учреждений»</t>
  </si>
  <si>
    <t>Мероприятие 12.03 «Средняя общеобразовательная школа на 1224 места в микрорайоне «Радужный»</t>
  </si>
  <si>
    <t>E</t>
  </si>
  <si>
    <t>Мероприятие 12.04 «Школа-детский сад на 560 ученических и 80 детских мест в городе Твери, микрорайон «Юность»</t>
  </si>
  <si>
    <t>M</t>
  </si>
  <si>
    <t>O</t>
  </si>
  <si>
    <t>Показатель 1 «Количество зданий»</t>
  </si>
  <si>
    <t>Показатель 2 «Количество новых мест в общеобразовательных организациях, введенных путем строительства объектов инфраструктуры общего образования»</t>
  </si>
  <si>
    <t>Мероприятие 12.06 «Проведение капитального ремонта и приобретение оборудования в целях обеспечения односменного режима обучения в общеобразовательных организациях (в рамках реализации национального проекта «Образование» (ФП «Современная школа»))»</t>
  </si>
  <si>
    <t>Мероприятие 12.07 «Средняя общеобразовательная школа на 1224 места в микрорайоне «Брусилово»</t>
  </si>
  <si>
    <r>
      <t>Задача 13</t>
    </r>
    <r>
      <rPr>
        <sz val="14"/>
        <color rgb="FF000000"/>
        <rFont val="Times New Roman"/>
        <family val="1"/>
        <charset val="204"/>
      </rPr>
      <t xml:space="preserve">  «Организация предоставления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организациях»</t>
    </r>
  </si>
  <si>
    <t>Мероприятие 13.01 «Обеспечение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 рамках муниципального задания»</t>
  </si>
  <si>
    <t>Показатель  1 «Количество муниципальных бюджетных общеобразовательных учреждений»</t>
  </si>
  <si>
    <t>Мероприятие 13.02 «Обеспечение государственных гарантий реализации прав на получение начального общего, основного общего и среднего (полного) общего образования казенных общеобразовательных учреждений, в рамках муниципального задания»</t>
  </si>
  <si>
    <t>Подпрограмма 3 «Развитие системы предоставления детям услуг дополнительного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</si>
  <si>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предоставления дополнительного образования в учреждениях дополнительного образования»</t>
    </r>
  </si>
  <si>
    <t>Показатель 1 «Количество воспитанников, получающих дополнительное образование в МБОУ ДОД ДТДМ»</t>
  </si>
  <si>
    <t>Мероприятие 1.01 «Обеспечение предоставления дополнительного образования детей муниципальной образовательной организацией МБОУ ДОД ДТДМ»</t>
  </si>
  <si>
    <t>Показатель  1  «Количество муниципальных  учреждений дополнительного образования»</t>
  </si>
  <si>
    <t>Административное мероприятие 1.02 «Повышение квалификации педагогов дополнительного образования МБОУ ДОД ДТДМ»</t>
  </si>
  <si>
    <t>Показатель 1 «Доля педагогов дополнительного образования, прошедших повышение квалификации»</t>
  </si>
  <si>
    <t>Мероприятие 1.03 «Повышение заработной платы педагогическим работникам МОУ ДОД ДТДМ в рамках реализации Указа Президента от 01.06.2012 № 761»</t>
  </si>
  <si>
    <t>Показатель 1 «Среднесписочная численность работников педагогического персонала»</t>
  </si>
  <si>
    <t>Мероприятие 1.04 «Повышение оплаты труда работникам  муниципальных учреждений в связи с увеличением минимального размера оплаты труда»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</si>
  <si>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«Организация предоставления дополнительного образования в муниципальных образовательных учреждениях»</t>
    </r>
  </si>
  <si>
    <t>Показатель 1 «Количество муниципальных образовательных учреждений, предоставляющих услугу дополнительного образования»</t>
  </si>
  <si>
    <t>Административное мероприятие 2.01 «Организация работы детских творческих объединений дополнительного образования в  МОУ СОШ»</t>
  </si>
  <si>
    <t>Показатель 1 «Количество воспитанников  детских творческих объединений   МОУ СОШ»</t>
  </si>
  <si>
    <t>Административное мероприятие 2.02 «Организация работы детских творческих объединений дополнительного образования во всех МДОУ»</t>
  </si>
  <si>
    <t>да - 1
нет - 0</t>
  </si>
  <si>
    <t>Показатель 1 «Количество воспитанников детских творческих объединений МДОУ»</t>
  </si>
  <si>
    <r>
      <t>Задача 3</t>
    </r>
    <r>
      <rPr>
        <sz val="14"/>
        <color rgb="FF000000"/>
        <rFont val="Times New Roman"/>
        <family val="1"/>
        <charset val="204"/>
      </rPr>
      <t xml:space="preserve"> «Развитие творческих способностей детей в возрасте от 5 до 18 лет в муниципальных образовательных учреждениях различных видов и типов через организацию и проведение массовых мероприятий (административные мероприятия)»   </t>
    </r>
  </si>
  <si>
    <t>Показатель 1 «Количество образовательных учреждений, участвующих в городских мероприятиях»</t>
  </si>
  <si>
    <t>Показатель 2 «Количество проведенных городских культурно-массовых мероприятий»</t>
  </si>
  <si>
    <t>Административное мероприятие 3.01 «Организация участия всех образовательных учреждений в городских культурно-массовых мероприятиях»</t>
  </si>
  <si>
    <t>Показатель 1 «Количество воспитанников детских творческих объединений, принявших участие в мероприятиях»</t>
  </si>
  <si>
    <t>Административное мероприятие 3.02 «Проведение обучающих семинаров по творческим направленностям»</t>
  </si>
  <si>
    <t>Показатель 1 «Количество обучающих семинаров по творческим направленностям»</t>
  </si>
  <si>
    <r>
      <t>Задача 4</t>
    </r>
    <r>
      <rPr>
        <sz val="14"/>
        <color rgb="FF000000"/>
        <rFont val="Times New Roman"/>
        <family val="1"/>
        <charset val="204"/>
      </rPr>
      <t xml:space="preserve"> «Развитие патриотического и краеведческого движения и формирование духовно-нравственной культуры обучающихся в муниципальных общеобразовательных учреждениях»</t>
    </r>
  </si>
  <si>
    <t>Показатель 1 «Количество образовательных учреждений, охваченных организованными формами духовно-нравственного и патриотического воспитания»</t>
  </si>
  <si>
    <t>Показатель 2 «Количество образовательных учреждений, реализующих систему мероприятий, направленных на развитие в образовательных учреждениях краеведческого движения»</t>
  </si>
  <si>
    <t>Мероприятие 4.01 «Проведение городских мероприятий по духовно-нравственному,  патриотическому воспитанию и мероприятий, направленных на развитие в ОУ краеведческого движения»</t>
  </si>
  <si>
    <t>Показатель 1 «Доля учащихся, охваченных организованными формами духовно-нравственного и патриотического воспитания»</t>
  </si>
  <si>
    <t>Административное мероприятие 4.02 «Обновление экспозиционных фондов  музеев  МОУ СОШ»</t>
  </si>
  <si>
    <t>Показатель 1 «Количество образовательных учреждений, имеющих школьные музеи»</t>
  </si>
  <si>
    <r>
      <t>Задача 5 «</t>
    </r>
    <r>
      <rPr>
        <sz val="14"/>
        <color rgb="FF000000"/>
        <rFont val="Times New Roman"/>
        <family val="1"/>
        <charset val="204"/>
      </rPr>
      <t>Развитие кадрового потенциала педагогических работников»</t>
    </r>
  </si>
  <si>
    <t>Показатель 1  «Количество образовательных учреждений, в которых проводятся мероприятия по развитию кадрового потенциала педагогических работников»</t>
  </si>
  <si>
    <t>Мероприятие 5.01 «Конкурсы педагогического мастерства («Учитель года», «Воспитатель года»), смотр-конкурс по развитию информационного пространства образовательного учреждения»</t>
  </si>
  <si>
    <t>Показатель 1 «Количество образовательных учреждений, принявших участие в конкурсах педагогического мастерства («Учитель года», Воспитатель года»), смотре-конкурсе по развитию информационного пространства образовательного учреждения»</t>
  </si>
  <si>
    <t>Мероприятие 5.02  «Мероприятия для педагогических работников: «День учителя», посвященные международному женскому дню, августовская конференция, Форум педагогической общественности»</t>
  </si>
  <si>
    <t>Показатель 1 «Доля образовательных учреждений, принявших участие в мероприятиях для педагогических работников: «День учителя», посвященные международному женскому дню, августовская конференция, Форум педагогической общественности»</t>
  </si>
  <si>
    <r>
      <t>Задача 6  «</t>
    </r>
    <r>
      <rPr>
        <sz val="14"/>
        <color rgb="FF000000"/>
        <rFont val="Times New Roman"/>
        <family val="1"/>
        <charset val="204"/>
      </rPr>
      <t>Осуществление комплекса мер по обеспечению теплового режима и энергосбережения»</t>
    </r>
  </si>
  <si>
    <t>Показатель 1  «Количество  учреждений, в которых осуществлена поверка, ремонт и замена трансформаторов тока»</t>
  </si>
  <si>
    <t>Мероприятие 6.01 «Поверка, ремонт и замена  трансформаторов тока, ремонт системы электроснабжения  МБОУ ДОД ДТДМ»</t>
  </si>
  <si>
    <t>Административное мероприятие 6.02 «Мониторинг проведения работ по замене трансформаторов тока»</t>
  </si>
  <si>
    <t>Показатель 1 «Доля учреждений, заменивших трансформаторы тока»</t>
  </si>
  <si>
    <t>Мероприятие 6.03«Поверка, ремонт и замена счетчиков учета тепловой энергии»</t>
  </si>
  <si>
    <t>Показатель 1  «Количество  учреждений, в которых осуществлены поверка, ремонт и замена счетчиков учета тепловой энергии»</t>
  </si>
  <si>
    <r>
      <t>Задача 7  «</t>
    </r>
    <r>
      <rPr>
        <sz val="14"/>
        <color rgb="FF000000"/>
        <rFont val="Times New Roman"/>
        <family val="1"/>
        <charset val="204"/>
      </rPr>
      <t>Укрепление и модернизация материально-технической базы организаций дополнительного образования города Твери»</t>
    </r>
  </si>
  <si>
    <t>Показатель 1  «Количество  организаций дополнительного образования, в которых создана универсальная безбарьерная среда»</t>
  </si>
  <si>
    <t>Мероприятие 7.01 «Создание в организациях дополнительного образования универсальной безбарьерной среды, позволяющей обеспечить условия для инклюзивного образования детей-инвалидов»</t>
  </si>
  <si>
    <t>Административное мероприятие 7.02 «Мониторинг проведения работ по созданию в организациях дополнительного образования универсальной безбарьерной среды, позволяющей обеспечить условия для инклюзивного образования детей-инвалидов»</t>
  </si>
  <si>
    <t>Показатель 1  «Доля организаций дополнительного образования, в которых создана универсальная безбарьерная среда»</t>
  </si>
  <si>
    <t>Подпрограмма 4 «Совершенствование механизма предоставления услуг по организации отдыха детей в каникулярное время»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</si>
  <si>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отдыха детей  в каникулярное время в образовательных учреждениях различных видов и типов»</t>
    </r>
  </si>
  <si>
    <t>Показатель  1 «Количество детей, охваченных организованными формами отдыха»</t>
  </si>
  <si>
    <t>Показатель 2 «Доля обучающихся, охваченных организованными формами отдыха, по отношению ко всем  обучающимся ОУ»</t>
  </si>
  <si>
    <t>Мероприятие 1.01 «Обеспечение организации отдыха детей в каникулярное время в МОУ ДО ДООЛ, в рамках муниципального задания»</t>
  </si>
  <si>
    <t>Показатель 1 «Количество учреждений, реализующих услугу»</t>
  </si>
  <si>
    <t>Показатель 2 «Количество детей, отдохнувших в МОУ ДО ДООЛ»</t>
  </si>
  <si>
    <t>Мероприятие 1.02 «Обеспечение организации отдыха детей в каникулярное время в лагерях с дневным пребыванием, в рамках муниципального задания»</t>
  </si>
  <si>
    <t>Показатель 2 «Количество детей, отдохнувших в лагерях с дневным пребыванием»</t>
  </si>
  <si>
    <t>Мероприятие 1.03 «Обеспечение организации отдыха детей в каникулярное время в детской даче «Отмичи», в рамках муниципального задания»</t>
  </si>
  <si>
    <t>Показатель 1 «Количество детей, отдохнувших в детской даче «Отмичи»</t>
  </si>
  <si>
    <t>Мероприятие 1.04 «Обеспечение организации походов учащихся  в каникулярное время  в МОУ СОШ»</t>
  </si>
  <si>
    <t>Показатель 1 «Количество учреждений, организующих походы»</t>
  </si>
  <si>
    <t>Показатель 2 «Количество детей, отдохнувших в походах»</t>
  </si>
  <si>
    <t>Мероприятие 1.05 «Обеспечение организации трудоустройства обучающихся МОУ СОШ в каникулярное время»</t>
  </si>
  <si>
    <t>Показатель 1 «Количество обучающихся, трудоустроенных на каникулярный период»</t>
  </si>
  <si>
    <t>Мероприятие 1.06 «Субсидия на организацию отдыха детей в ведомственных лагерях и иных муниципальных образованиях»</t>
  </si>
  <si>
    <t>Показатель 1 «Количество ведомственных лагерей и иных муниципальных образований, получивших субсидию»</t>
  </si>
  <si>
    <t>Мероприятие 1.07 «Повышение оплаты труда работникам  муниципальных учреждений в связи с увеличением минимального размера оплаты труда»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</si>
  <si>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«Совершенствование материально-технической базы МОУ ДО ДООЛ»</t>
    </r>
  </si>
  <si>
    <t>Показатель 1 «Доля МОУ ДО ДООЛ, отвечающих современным требованиям»</t>
  </si>
  <si>
    <t>Мероприятие 2.01 «Осуществление ремонтных работ  в МОУ ДО ДООЛ и детской дачи «Отмичи» (МДОУ «Центр развития ребенка д/с № 151»)»</t>
  </si>
  <si>
    <t>Показатель 1 «Количество учреждений, завершивших ремонтные работы»</t>
  </si>
  <si>
    <t>Административное мероприятие 2.02 «Использование областной субсидии для укрепления материально-технической базы МОУ ДО  ДООЛ»</t>
  </si>
  <si>
    <t>Показатель 1 «Доля учреждений, использовавших субсидию в полном объеме»</t>
  </si>
  <si>
    <t>Мероприятие 2.03  «Приобретение оборудования в МОУ ДО ДООЛ»</t>
  </si>
  <si>
    <t>Показатель 1 «Количество учреждений, в которых приобретено оборудование»</t>
  </si>
  <si>
    <t>Мероприятие 2.04 «Замена фильтрующего материала в водоочистительных системах, замена бактерицидных ламп в водоочистительных системах»</t>
  </si>
  <si>
    <t>Показатель 1 «Количество загородных лагерей, заменивших фильтры, лампы»</t>
  </si>
  <si>
    <r>
      <t>Задача 3</t>
    </r>
    <r>
      <rPr>
        <sz val="14"/>
        <color rgb="FF000000"/>
        <rFont val="Times New Roman"/>
        <family val="1"/>
        <charset val="204"/>
      </rPr>
      <t xml:space="preserve"> «Обеспечение комплексной безопасности пребывания детей в МОУ ДО ДООЛ»</t>
    </r>
  </si>
  <si>
    <t>Показатель 1 «Доля МОУ ДО ДООЛ, отвечающих требованиям безопасности»</t>
  </si>
  <si>
    <t>Мероприятие 3.01 «Ремонт и установка ограждений в МОУ ДО ДООЛ»</t>
  </si>
  <si>
    <t>Показатель 1 «Количество учреждений, имеющих качественное периметральное ограждение территории»</t>
  </si>
  <si>
    <t>Мероприятие 3.02 «Заключение договоров с ЧОП на охрану МОУ ДО ДООЛ»</t>
  </si>
  <si>
    <t>Показатель 1 «Доля учреждений, имеющих специализированную охрану»</t>
  </si>
  <si>
    <t>Мероприятие 3.03 «Противопожарные мероприятия»</t>
  </si>
  <si>
    <t>Показатель 1 «Количество учреждений, в которых заменены приборы по передаче извещения о пожаре в подразделения пожарной охраны»</t>
  </si>
  <si>
    <t>Показатель 2 «Количество  муниципальных организаций, в которых проведены другие противопожарные мероприятия»</t>
  </si>
  <si>
    <t>Мероприятие 3.04 «Установка видеонаблюдения в муниципальных организациях, осуществляющих отдых детей»</t>
  </si>
  <si>
    <t>Показатель 1 «Количество  муниципальных организаций, в которых установлено видеонаблюдение»</t>
  </si>
  <si>
    <r>
      <t>Задача 4</t>
    </r>
    <r>
      <rPr>
        <sz val="14"/>
        <color rgb="FF000000"/>
        <rFont val="Times New Roman"/>
        <family val="1"/>
        <charset val="204"/>
      </rPr>
      <t xml:space="preserve"> «Совершенствование условий для отдыха и развития детей в МОУ ДО ДООЛ»</t>
    </r>
  </si>
  <si>
    <t>Показатель 1 «Количество МОУ ДО ДООЛ, реализующих программу развития учреждения»</t>
  </si>
  <si>
    <t>Административное мероприятие 4.01 «Создание досугово-развивающей среды»</t>
  </si>
  <si>
    <t>Показатель 1 «Доля учреждений, создавших досугово-развивающую среду»</t>
  </si>
  <si>
    <t>Административное мероприятие 4.02 «Создание спортивно-игровой  среды: приобретение спортивного оборудования, тренажёров, спортивных комплексов, площадок»</t>
  </si>
  <si>
    <t>Показатель 1 «Доля учреждений, создавших спортивно-игровую среду»</t>
  </si>
  <si>
    <t>Подпрограмма 5 «Обеспечение деятельности казенных учреждений, обслуживающих отрасль «Образование»</t>
  </si>
  <si>
    <r>
      <t xml:space="preserve">Задача 1 </t>
    </r>
    <r>
      <rPr>
        <sz val="14"/>
        <color rgb="FF000000"/>
        <rFont val="Times New Roman"/>
        <family val="1"/>
        <charset val="204"/>
      </rPr>
      <t>«Обеспечение информационно-аналитического, методического, консультационно-диагностического обслуживания»</t>
    </r>
  </si>
  <si>
    <t>Показатель 1 «Количество образовательных учреждений, получивших  информационно-аналитическое, методическое, консультационно-диагностическое обслуживания»</t>
  </si>
  <si>
    <t>Мероприятие 1.01 «Обеспечение деятельности МКУ «ЦРО г. Твери»</t>
  </si>
  <si>
    <t>Показатель 1 «Удовлетворенность подведомственных  учреждений качеством услуг»</t>
  </si>
  <si>
    <t>Показатель 2  «Степень выполнения муниципального задания»</t>
  </si>
  <si>
    <t>Административное мероприятие  1.02 «Организация проведения мероприятий с обучающимися: конкурсы, олимпиады и т.д.»</t>
  </si>
  <si>
    <t>Показатель 1 «Доля подведомственных  учреждений, участвующих в мероприятиях»</t>
  </si>
  <si>
    <t>Мероприятие 1.03 «Проведение ремонтных работ в учреждении»</t>
  </si>
  <si>
    <t>Показатель 1 «Количество учреждений, осуществляющих ремонтные работы»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</si>
  <si>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«Обеспечение бухгалтерского обслуживания в учреждениях отрасли «Образование»</t>
    </r>
  </si>
  <si>
    <t>Показатель 1 «Количество образовательных учреждений, получающих муниципальные услуги (выполнение работ) от МКУ «ЦБ УО  г. Твери»</t>
  </si>
  <si>
    <t>Мероприятие 2.01 «Обеспечение деятельности «Централизованная бухгалтерия  учреждений образования города Твери»</t>
  </si>
  <si>
    <t>Административное мероприятие 2.02 «Организация проведения проверочных мероприятий в рамках контроля за целевым расходованием бюджетных средств»</t>
  </si>
  <si>
    <t>Показатель 1 «Доля учреждений отрасли образования, в которых осуществлен контроль за целевым расходованием бюджетных средств»</t>
  </si>
  <si>
    <r>
      <t xml:space="preserve">Задача 3 </t>
    </r>
    <r>
      <rPr>
        <sz val="14"/>
        <color rgb="FF000000"/>
        <rFont val="Times New Roman"/>
        <family val="1"/>
        <charset val="204"/>
      </rPr>
      <t>«Организация выполнения мероприятий по содержанию зданий, территорий, материальной базы и процедур размещения заказа для образовательных учреждений»</t>
    </r>
  </si>
  <si>
    <t>Показатель 1 «Доля образовательных учреждений, получающих муниципальные услуги (выполнение работ) от МКУ «СЕЗ УО г.Твери»</t>
  </si>
  <si>
    <t>Мероприятие 3.01 «Обеспечение деятельности МКУ  «СЕЗ УО г.Твери»</t>
  </si>
  <si>
    <t>Административное мероприятие 3.02 «Подготовка и проведение запланированных конкурсных процедур»</t>
  </si>
  <si>
    <t>Показатель 1  «Степень выполнения запланированных конкурсных процедур»</t>
  </si>
  <si>
    <t>Показатель 2  «Обеспечение условий подготовки и проведения ремонтных работ, организация конкурсных процедур для муниципальных образовательных учреждений»</t>
  </si>
  <si>
    <t>Мероприятие 3.03 «Повышение оплаты труда работникам  муниципальных учреждений в связи с увеличением минимального размера оплаты труда»</t>
  </si>
  <si>
    <t>».</t>
  </si>
  <si>
    <t>Ответственный исполнитель муниципальной программы: Управление образования Администрации города Твери</t>
  </si>
  <si>
    <t>АПС - автоматическая пожарная сигнализация
б/ф – без финансирования
д. - дом
ДОУ  – образовательные учреждения, реализующие основную общеобразовательную программу дошкольного образования
г. - город
ГИА - государственная итоговая аттестация
ЕГЭ – единый государственный экзамен
МКУ «СЕЗ УО г. Твери» – муниципальное казенное учреждение «Служба единого заказчика учреждений образования г. Твери»
МКУ «ЦБ УО  г. Твери» - муниципальное казенное учреждении «Централизованная бухгалтерия учреждений образования города Твери»
МКУ «ЦРО  г. Твери» - – муниципальное казенное учреждение «Центр развития образования города Твери»
МБОУ ДОД ДТДМ -  муниципальное бюджетное образовательное учреждение  дополнительного образования детей «Дворец творчества детей и молодежи» г. Твери
МОУ  ДО ДООЛ - муниципальное образовательное учреждение дополнительного образования детский оздоровительно-образовательный лагерь
ОВЗ   – ограниченные возможности здоровья
ОУ     – образовательные учреждения
пер. - переулок
ПИР   – проектно-изыскательские работы    
ПСД  – проектно-сметная документация
ППЭ-пункт проведения единого государственного экзамена
СОШ - образовательные учреждения, реализующие  основную общеобразовательную программу начального общего, основного общего, среднего (полного) общего образования
ул. - улица
УО – Управление образования Администрации города Твери
ФГОС – федеральный государственный образовательный стандарт</t>
  </si>
  <si>
    <t xml:space="preserve">Характеристика муниципальной программы города Твери
«Развитие образования города Твери» на 2015-2020 годы
</t>
  </si>
  <si>
    <t>Начальник управления
образования Администрации города Твери</t>
  </si>
  <si>
    <t>Н.В. Жуковская</t>
  </si>
  <si>
    <t>Мероприятие 13.03 «Обеспечение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организаций»</t>
  </si>
  <si>
    <t>Показатель 1  «Количество классов, в которых осуществляется классное руководство»</t>
  </si>
  <si>
    <t>Приложение 6 
 к постановлению Администрации города Твери  
от «22» декабря    2020  № 1460
«Приложение 1 к муниципальной программе города Твери
«Развитие образования города Твери» на 2015 - 2020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</si>
</sst>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_р_._-;\-* #,##0.00_р_._-;_-* \-??_р_._-;_-@_-"/>
    <numFmt numFmtId="166" formatCode="#,##0.00_ ;\-#,##0.00\ "/>
    <numFmt numFmtId="167" formatCode="_-* #,##0_р_._-;\-* #,##0_р_._-;_-* \-??_р_._-;_-@_-"/>
  </numFmts>
  <fonts count="24" x14ac:knownFonts="1">
    <font>
      <sz val="11"/>
      <color rgb="FF000000"/>
      <name val="Calibri"/>
    </font>
    <font>
      <sz val="14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3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8"/>
      <color rgb="FFFF0000"/>
      <name val="Calibri"/>
      <family val="2"/>
      <charset val="204"/>
    </font>
    <font>
      <b/>
      <sz val="18"/>
      <color rgb="FFFF0000"/>
      <name val="Times New Roman"/>
      <family val="1"/>
      <charset val="204"/>
    </font>
    <font>
      <b/>
      <sz val="16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4"/>
      <color rgb="FFFF0000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b/>
      <sz val="20"/>
      <color rgb="FFFF0000"/>
      <name val="Calibri"/>
      <family val="2"/>
      <charset val="204"/>
    </font>
    <font>
      <b/>
      <sz val="22"/>
      <color rgb="FFFF0000"/>
      <name val="Calibri"/>
      <family val="2"/>
      <charset val="204"/>
    </font>
    <font>
      <b/>
      <sz val="16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6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4" fontId="2" fillId="0" borderId="0" xfId="0" applyNumberFormat="1" applyFont="1"/>
    <xf numFmtId="0" fontId="5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justify" wrapText="1"/>
    </xf>
    <xf numFmtId="0" fontId="5" fillId="0" borderId="4" xfId="0" applyNumberFormat="1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justify" wrapText="1"/>
    </xf>
    <xf numFmtId="0" fontId="7" fillId="0" borderId="4" xfId="0" applyNumberFormat="1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wrapText="1"/>
    </xf>
    <xf numFmtId="4" fontId="6" fillId="2" borderId="4" xfId="0" applyNumberFormat="1" applyFont="1" applyFill="1" applyBorder="1" applyAlignment="1">
      <alignment horizontal="center" wrapText="1"/>
    </xf>
    <xf numFmtId="0" fontId="6" fillId="0" borderId="4" xfId="0" applyNumberFormat="1" applyFont="1" applyBorder="1" applyAlignment="1">
      <alignment horizontal="center" wrapText="1"/>
    </xf>
    <xf numFmtId="4" fontId="1" fillId="0" borderId="0" xfId="0" applyNumberFormat="1" applyFont="1"/>
    <xf numFmtId="0" fontId="5" fillId="0" borderId="4" xfId="0" applyNumberFormat="1" applyFont="1" applyBorder="1" applyAlignment="1">
      <alignment horizontal="center" vertical="top" wrapText="1"/>
    </xf>
    <xf numFmtId="0" fontId="3" fillId="0" borderId="4" xfId="0" applyNumberFormat="1" applyFont="1" applyBorder="1" applyAlignment="1">
      <alignment horizontal="left" vertical="top" wrapText="1"/>
    </xf>
    <xf numFmtId="0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left" vertical="top" wrapText="1"/>
    </xf>
    <xf numFmtId="0" fontId="7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left" vertical="top" wrapText="1"/>
    </xf>
    <xf numFmtId="165" fontId="3" fillId="0" borderId="4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/>
    <xf numFmtId="0" fontId="5" fillId="2" borderId="4" xfId="0" applyNumberFormat="1" applyFont="1" applyFill="1" applyBorder="1" applyAlignment="1">
      <alignment horizontal="center" vertical="top" wrapText="1"/>
    </xf>
    <xf numFmtId="0" fontId="5" fillId="2" borderId="4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167" fontId="5" fillId="0" borderId="4" xfId="0" applyNumberFormat="1" applyFont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top" wrapText="1"/>
    </xf>
    <xf numFmtId="0" fontId="3" fillId="3" borderId="4" xfId="0" applyNumberFormat="1" applyFont="1" applyFill="1" applyBorder="1" applyAlignment="1">
      <alignment horizontal="left" vertical="top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center" wrapText="1"/>
    </xf>
    <xf numFmtId="0" fontId="5" fillId="0" borderId="4" xfId="0" applyNumberFormat="1" applyFont="1" applyBorder="1" applyAlignment="1">
      <alignment vertical="top" wrapText="1"/>
    </xf>
    <xf numFmtId="165" fontId="0" fillId="0" borderId="0" xfId="0" applyNumberFormat="1" applyFont="1"/>
    <xf numFmtId="2" fontId="0" fillId="0" borderId="0" xfId="0" applyNumberFormat="1" applyFont="1"/>
    <xf numFmtId="0" fontId="3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top" wrapText="1"/>
    </xf>
    <xf numFmtId="4" fontId="14" fillId="4" borderId="13" xfId="0" applyNumberFormat="1" applyFont="1" applyFill="1" applyBorder="1" applyAlignment="1">
      <alignment horizontal="center" vertical="center" wrapText="1"/>
    </xf>
    <xf numFmtId="4" fontId="13" fillId="4" borderId="0" xfId="0" applyNumberFormat="1" applyFont="1" applyFill="1" applyAlignment="1">
      <alignment wrapText="1"/>
    </xf>
    <xf numFmtId="4" fontId="13" fillId="4" borderId="13" xfId="0" applyNumberFormat="1" applyFont="1" applyFill="1" applyBorder="1" applyAlignment="1">
      <alignment wrapText="1"/>
    </xf>
    <xf numFmtId="4" fontId="14" fillId="4" borderId="0" xfId="0" applyNumberFormat="1" applyFont="1" applyFill="1" applyAlignment="1">
      <alignment horizontal="center" vertical="center" wrapText="1"/>
    </xf>
    <xf numFmtId="4" fontId="17" fillId="4" borderId="0" xfId="0" applyNumberFormat="1" applyFont="1" applyFill="1" applyAlignment="1">
      <alignment wrapText="1"/>
    </xf>
    <xf numFmtId="4" fontId="17" fillId="4" borderId="13" xfId="0" applyNumberFormat="1" applyFont="1" applyFill="1" applyBorder="1" applyAlignment="1">
      <alignment wrapText="1"/>
    </xf>
    <xf numFmtId="4" fontId="15" fillId="4" borderId="0" xfId="0" applyNumberFormat="1" applyFont="1" applyFill="1" applyAlignment="1">
      <alignment wrapText="1"/>
    </xf>
    <xf numFmtId="4" fontId="18" fillId="4" borderId="13" xfId="0" applyNumberFormat="1" applyFont="1" applyFill="1" applyBorder="1" applyAlignment="1">
      <alignment horizontal="center" vertical="center" wrapText="1"/>
    </xf>
    <xf numFmtId="4" fontId="13" fillId="4" borderId="0" xfId="0" applyNumberFormat="1" applyFont="1" applyFill="1" applyAlignment="1">
      <alignment horizontal="center" wrapText="1"/>
    </xf>
    <xf numFmtId="4" fontId="19" fillId="4" borderId="0" xfId="0" applyNumberFormat="1" applyFont="1" applyFill="1" applyAlignment="1">
      <alignment horizontal="center" wrapText="1"/>
    </xf>
    <xf numFmtId="4" fontId="14" fillId="4" borderId="0" xfId="0" applyNumberFormat="1" applyFont="1" applyFill="1" applyAlignment="1">
      <alignment wrapText="1"/>
    </xf>
    <xf numFmtId="4" fontId="21" fillId="4" borderId="0" xfId="0" applyNumberFormat="1" applyFont="1" applyFill="1" applyAlignment="1">
      <alignment horizontal="center" vertical="center" wrapText="1"/>
    </xf>
    <xf numFmtId="4" fontId="16" fillId="4" borderId="0" xfId="0" applyNumberFormat="1" applyFont="1" applyFill="1" applyAlignment="1">
      <alignment horizontal="center" wrapText="1"/>
    </xf>
    <xf numFmtId="0" fontId="16" fillId="4" borderId="0" xfId="0" applyNumberFormat="1" applyFont="1" applyFill="1" applyAlignment="1">
      <alignment wrapText="1"/>
    </xf>
    <xf numFmtId="4" fontId="13" fillId="4" borderId="0" xfId="0" applyNumberFormat="1" applyFont="1" applyFill="1" applyAlignment="1">
      <alignment horizontal="right" wrapText="1"/>
    </xf>
    <xf numFmtId="4" fontId="13" fillId="4" borderId="0" xfId="0" applyNumberFormat="1" applyFont="1" applyFill="1" applyAlignment="1">
      <alignment horizontal="left" wrapText="1"/>
    </xf>
    <xf numFmtId="0" fontId="15" fillId="4" borderId="0" xfId="0" applyNumberFormat="1" applyFont="1" applyFill="1" applyAlignment="1">
      <alignment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22" fillId="0" borderId="0" xfId="0" applyNumberFormat="1" applyFont="1"/>
    <xf numFmtId="4" fontId="6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3" fillId="0" borderId="4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Fill="1" applyAlignment="1">
      <alignment wrapText="1"/>
    </xf>
    <xf numFmtId="4" fontId="14" fillId="0" borderId="13" xfId="0" applyNumberFormat="1" applyFont="1" applyFill="1" applyBorder="1" applyAlignment="1">
      <alignment horizontal="center" vertical="center" wrapText="1"/>
    </xf>
    <xf numFmtId="164" fontId="23" fillId="0" borderId="4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Alignment="1">
      <alignment wrapText="1"/>
    </xf>
    <xf numFmtId="165" fontId="3" fillId="0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166" fontId="3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wrapText="1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left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wrapText="1"/>
    </xf>
    <xf numFmtId="0" fontId="5" fillId="0" borderId="7" xfId="0" applyNumberFormat="1" applyFont="1" applyBorder="1" applyAlignment="1">
      <alignment horizontal="center" wrapText="1"/>
    </xf>
    <xf numFmtId="0" fontId="5" fillId="0" borderId="8" xfId="0" applyNumberFormat="1" applyFont="1" applyBorder="1" applyAlignment="1">
      <alignment horizont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14" xfId="0" applyNumberFormat="1" applyFont="1" applyBorder="1" applyAlignment="1">
      <alignment horizontal="left" vertical="center" wrapText="1"/>
    </xf>
    <xf numFmtId="0" fontId="3" fillId="0" borderId="12" xfId="0" applyNumberFormat="1" applyFont="1" applyBorder="1" applyAlignment="1">
      <alignment horizontal="left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left" vertical="top" wrapText="1"/>
    </xf>
    <xf numFmtId="0" fontId="3" fillId="0" borderId="14" xfId="0" applyNumberFormat="1" applyFont="1" applyBorder="1" applyAlignment="1">
      <alignment horizontal="left" vertical="top" wrapText="1"/>
    </xf>
    <xf numFmtId="0" fontId="3" fillId="0" borderId="12" xfId="0" applyNumberFormat="1" applyFont="1" applyBorder="1" applyAlignment="1">
      <alignment horizontal="left" vertical="top" wrapText="1"/>
    </xf>
    <xf numFmtId="0" fontId="6" fillId="0" borderId="4" xfId="0" applyNumberFormat="1" applyFont="1" applyBorder="1" applyAlignment="1">
      <alignment horizontal="left" vertical="top" wrapText="1"/>
    </xf>
    <xf numFmtId="0" fontId="6" fillId="0" borderId="12" xfId="0" applyNumberFormat="1" applyFont="1" applyBorder="1" applyAlignment="1">
      <alignment horizontal="left" vertical="top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left" vertical="top" wrapText="1"/>
    </xf>
    <xf numFmtId="0" fontId="3" fillId="2" borderId="14" xfId="0" applyNumberFormat="1" applyFont="1" applyFill="1" applyBorder="1" applyAlignment="1">
      <alignment horizontal="left"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left" vertical="center" wrapText="1"/>
    </xf>
    <xf numFmtId="0" fontId="3" fillId="2" borderId="14" xfId="0" applyNumberFormat="1" applyFont="1" applyFill="1" applyBorder="1" applyAlignment="1">
      <alignment horizontal="left" vertical="center" wrapText="1"/>
    </xf>
    <xf numFmtId="0" fontId="3" fillId="2" borderId="12" xfId="0" applyNumberFormat="1" applyFont="1" applyFill="1" applyBorder="1" applyAlignment="1">
      <alignment horizontal="left" vertical="center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4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12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 vertical="center" wrapText="1"/>
    </xf>
    <xf numFmtId="0" fontId="3" fillId="0" borderId="15" xfId="0" applyNumberFormat="1" applyFont="1" applyBorder="1" applyAlignment="1">
      <alignment horizontal="right" vertical="center" wrapText="1"/>
    </xf>
    <xf numFmtId="0" fontId="3" fillId="0" borderId="5" xfId="0" applyNumberFormat="1" applyFont="1" applyBorder="1" applyAlignment="1">
      <alignment horizontal="right" vertical="center" wrapText="1"/>
    </xf>
    <xf numFmtId="0" fontId="3" fillId="0" borderId="0" xfId="0" applyNumberFormat="1" applyFont="1" applyAlignment="1">
      <alignment horizontal="right" vertical="center" wrapText="1"/>
    </xf>
    <xf numFmtId="0" fontId="3" fillId="3" borderId="4" xfId="0" applyNumberFormat="1" applyFont="1" applyFill="1" applyBorder="1" applyAlignment="1">
      <alignment horizontal="left" vertical="top" wrapText="1"/>
    </xf>
    <xf numFmtId="0" fontId="3" fillId="3" borderId="12" xfId="0" applyNumberFormat="1" applyFont="1" applyFill="1" applyBorder="1" applyAlignment="1">
      <alignment horizontal="left" vertical="top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12" xfId="0" applyNumberFormat="1" applyFont="1" applyFill="1" applyBorder="1" applyAlignment="1">
      <alignment horizontal="center" vertical="center" wrapText="1"/>
    </xf>
    <xf numFmtId="4" fontId="15" fillId="4" borderId="0" xfId="0" applyNumberFormat="1" applyFont="1" applyFill="1" applyAlignment="1">
      <alignment horizontal="center" wrapText="1"/>
    </xf>
    <xf numFmtId="0" fontId="3" fillId="0" borderId="15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0" fillId="0" borderId="15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11" fillId="0" borderId="15" xfId="0" applyNumberFormat="1" applyFont="1" applyBorder="1" applyAlignment="1">
      <alignment horizontal="left" vertical="top"/>
    </xf>
    <xf numFmtId="0" fontId="11" fillId="0" borderId="0" xfId="0" applyNumberFormat="1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12"/>
  <sheetViews>
    <sheetView tabSelected="1" view="pageBreakPreview" zoomScale="70" zoomScaleNormal="70" zoomScaleSheetLayoutView="70" zoomScalePageLayoutView="30" workbookViewId="0">
      <selection activeCell="B1" sqref="B1:AB1"/>
    </sheetView>
  </sheetViews>
  <sheetFormatPr defaultColWidth="8.85546875" defaultRowHeight="23.25" x14ac:dyDescent="0.35"/>
  <cols>
    <col min="1" max="1" width="4" customWidth="1"/>
    <col min="2" max="18" width="4.42578125" customWidth="1"/>
    <col min="19" max="19" width="53.7109375" style="1" customWidth="1"/>
    <col min="20" max="20" width="16" customWidth="1"/>
    <col min="21" max="21" width="19" customWidth="1"/>
    <col min="22" max="22" width="19.140625" customWidth="1"/>
    <col min="23" max="23" width="20.5703125" customWidth="1"/>
    <col min="24" max="24" width="18.7109375" customWidth="1"/>
    <col min="25" max="25" width="19.140625" customWidth="1"/>
    <col min="26" max="26" width="21" customWidth="1"/>
    <col min="27" max="27" width="22.28515625" customWidth="1"/>
    <col min="28" max="28" width="11.140625" customWidth="1"/>
    <col min="29" max="29" width="52.28515625" style="61" customWidth="1"/>
    <col min="30" max="30" width="61.5703125" style="66" customWidth="1"/>
    <col min="33" max="33" width="21.5703125" bestFit="1" customWidth="1"/>
    <col min="34" max="34" width="19.85546875" customWidth="1"/>
  </cols>
  <sheetData>
    <row r="1" spans="1:34" ht="114.75" customHeight="1" x14ac:dyDescent="0.35">
      <c r="B1" s="98" t="s">
        <v>406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</row>
    <row r="2" spans="1:34" ht="60" customHeight="1" x14ac:dyDescent="0.35">
      <c r="A2" s="78"/>
      <c r="B2" s="99" t="s">
        <v>401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</row>
    <row r="3" spans="1:34" ht="24" customHeight="1" x14ac:dyDescent="0.35">
      <c r="B3" s="100" t="s">
        <v>399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</row>
    <row r="4" spans="1:34" ht="395.25" customHeight="1" x14ac:dyDescent="0.35">
      <c r="B4" s="101" t="s">
        <v>400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3"/>
    </row>
    <row r="5" spans="1:34" ht="18" customHeight="1" x14ac:dyDescent="0.35">
      <c r="B5" s="104" t="s">
        <v>0</v>
      </c>
      <c r="C5" s="105"/>
      <c r="D5" s="106"/>
      <c r="E5" s="104" t="s">
        <v>1</v>
      </c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1"/>
      <c r="S5" s="4" t="s">
        <v>2</v>
      </c>
      <c r="T5" s="104" t="s">
        <v>3</v>
      </c>
      <c r="U5" s="113" t="s">
        <v>4</v>
      </c>
      <c r="V5" s="114"/>
      <c r="W5" s="114"/>
      <c r="X5" s="114"/>
      <c r="Y5" s="114"/>
      <c r="Z5" s="115"/>
      <c r="AA5" s="113" t="s">
        <v>5</v>
      </c>
      <c r="AB5" s="115"/>
      <c r="AD5" s="158"/>
    </row>
    <row r="6" spans="1:34" ht="63" customHeight="1" x14ac:dyDescent="0.35">
      <c r="B6" s="107"/>
      <c r="C6" s="108"/>
      <c r="D6" s="109"/>
      <c r="E6" s="104" t="s">
        <v>6</v>
      </c>
      <c r="F6" s="111"/>
      <c r="G6" s="104" t="s">
        <v>7</v>
      </c>
      <c r="H6" s="111"/>
      <c r="I6" s="104" t="s">
        <v>8</v>
      </c>
      <c r="J6" s="110"/>
      <c r="K6" s="110"/>
      <c r="L6" s="110"/>
      <c r="M6" s="110"/>
      <c r="N6" s="110"/>
      <c r="O6" s="110"/>
      <c r="P6" s="110"/>
      <c r="Q6" s="110"/>
      <c r="R6" s="111"/>
      <c r="S6" s="4"/>
      <c r="T6" s="112"/>
      <c r="U6" s="3">
        <v>2015</v>
      </c>
      <c r="V6" s="3">
        <v>2016</v>
      </c>
      <c r="W6" s="3">
        <v>2017</v>
      </c>
      <c r="X6" s="3">
        <v>2018</v>
      </c>
      <c r="Y6" s="3">
        <v>2019</v>
      </c>
      <c r="Z6" s="3">
        <v>2020</v>
      </c>
      <c r="AA6" s="3" t="s">
        <v>9</v>
      </c>
      <c r="AB6" s="5" t="s">
        <v>10</v>
      </c>
      <c r="AD6" s="158"/>
    </row>
    <row r="7" spans="1:34" x14ac:dyDescent="0.35"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</row>
    <row r="8" spans="1:34" ht="27" customHeight="1" x14ac:dyDescent="0.35">
      <c r="B8" s="5">
        <v>0</v>
      </c>
      <c r="C8" s="5">
        <v>1</v>
      </c>
      <c r="D8" s="5">
        <v>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6" t="s">
        <v>11</v>
      </c>
      <c r="T8" s="7" t="s">
        <v>12</v>
      </c>
      <c r="U8" s="8">
        <f t="shared" ref="U8:AA8" si="0">U18+U166+U350+U406+U465</f>
        <v>3801984.6900000004</v>
      </c>
      <c r="V8" s="8">
        <f t="shared" si="0"/>
        <v>3485184.5999999996</v>
      </c>
      <c r="W8" s="8">
        <f t="shared" si="0"/>
        <v>4279196.2</v>
      </c>
      <c r="X8" s="8">
        <f t="shared" si="0"/>
        <v>5174196.3</v>
      </c>
      <c r="Y8" s="9">
        <f t="shared" si="0"/>
        <v>5884820.4000000004</v>
      </c>
      <c r="Z8" s="97">
        <f>Z18+Z166+Z350+Z406+Z465</f>
        <v>5491409.1000000006</v>
      </c>
      <c r="AA8" s="97">
        <f t="shared" si="0"/>
        <v>28116791.289999995</v>
      </c>
      <c r="AB8" s="10">
        <v>2020</v>
      </c>
      <c r="AG8" s="2"/>
      <c r="AH8" s="11"/>
    </row>
    <row r="9" spans="1:34" ht="122.25" customHeight="1" x14ac:dyDescent="0.35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 t="s">
        <v>13</v>
      </c>
      <c r="T9" s="3"/>
      <c r="U9" s="14"/>
      <c r="V9" s="14"/>
      <c r="W9" s="14"/>
      <c r="X9" s="14"/>
      <c r="Y9" s="14" t="s">
        <v>14</v>
      </c>
      <c r="Z9" s="14"/>
      <c r="AA9" s="14"/>
      <c r="AB9" s="14"/>
      <c r="AG9" s="2"/>
      <c r="AH9" s="11"/>
    </row>
    <row r="10" spans="1:34" ht="121.5" customHeight="1" x14ac:dyDescent="0.3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 t="s">
        <v>15</v>
      </c>
      <c r="T10" s="3" t="s">
        <v>16</v>
      </c>
      <c r="U10" s="15">
        <v>83</v>
      </c>
      <c r="V10" s="14">
        <v>81.2</v>
      </c>
      <c r="W10" s="14">
        <v>81.3</v>
      </c>
      <c r="X10" s="14">
        <v>82.2</v>
      </c>
      <c r="Y10" s="14">
        <v>82.3</v>
      </c>
      <c r="Z10" s="16">
        <v>76.099999999999994</v>
      </c>
      <c r="AA10" s="16">
        <v>76.099999999999994</v>
      </c>
      <c r="AB10" s="14">
        <v>2020</v>
      </c>
      <c r="AG10" s="2"/>
      <c r="AH10" s="11"/>
    </row>
    <row r="11" spans="1:34" ht="123" customHeight="1" x14ac:dyDescent="0.3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3" t="s">
        <v>17</v>
      </c>
      <c r="T11" s="3" t="s">
        <v>16</v>
      </c>
      <c r="U11" s="14">
        <v>5.6</v>
      </c>
      <c r="V11" s="14">
        <v>2.6</v>
      </c>
      <c r="W11" s="14">
        <v>2.5</v>
      </c>
      <c r="X11" s="14">
        <v>2.4</v>
      </c>
      <c r="Y11" s="14">
        <v>2.2999999999999998</v>
      </c>
      <c r="Z11" s="17">
        <v>0.56000000000000005</v>
      </c>
      <c r="AA11" s="17">
        <v>0.56000000000000005</v>
      </c>
      <c r="AB11" s="17">
        <v>2020</v>
      </c>
      <c r="AC11" s="62"/>
      <c r="AG11" s="2"/>
      <c r="AH11" s="11"/>
    </row>
    <row r="12" spans="1:34" ht="120.75" customHeight="1" x14ac:dyDescent="0.3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3" t="s">
        <v>18</v>
      </c>
      <c r="T12" s="3" t="s">
        <v>16</v>
      </c>
      <c r="U12" s="14">
        <v>1.9</v>
      </c>
      <c r="V12" s="15">
        <v>0</v>
      </c>
      <c r="W12" s="15">
        <v>0</v>
      </c>
      <c r="X12" s="15">
        <v>0</v>
      </c>
      <c r="Y12" s="15">
        <v>0</v>
      </c>
      <c r="Z12" s="18">
        <v>0</v>
      </c>
      <c r="AA12" s="18">
        <v>0</v>
      </c>
      <c r="AB12" s="17">
        <v>2015</v>
      </c>
      <c r="AG12" s="2"/>
      <c r="AH12" s="11"/>
    </row>
    <row r="13" spans="1:34" ht="120" customHeight="1" x14ac:dyDescent="0.3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3" t="s">
        <v>19</v>
      </c>
      <c r="T13" s="3" t="s">
        <v>16</v>
      </c>
      <c r="U13" s="14">
        <v>49.5</v>
      </c>
      <c r="V13" s="15">
        <v>100</v>
      </c>
      <c r="W13" s="15">
        <v>100</v>
      </c>
      <c r="X13" s="15">
        <v>100</v>
      </c>
      <c r="Y13" s="15">
        <v>100</v>
      </c>
      <c r="Z13" s="15">
        <v>100</v>
      </c>
      <c r="AA13" s="15">
        <v>100</v>
      </c>
      <c r="AB13" s="14">
        <v>2020</v>
      </c>
      <c r="AG13" s="2"/>
      <c r="AH13" s="11"/>
    </row>
    <row r="14" spans="1:34" ht="79.5" customHeight="1" x14ac:dyDescent="0.3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3" t="s">
        <v>20</v>
      </c>
      <c r="T14" s="3" t="s">
        <v>16</v>
      </c>
      <c r="U14" s="14">
        <v>78.3</v>
      </c>
      <c r="V14" s="15">
        <v>93</v>
      </c>
      <c r="W14" s="15">
        <v>93</v>
      </c>
      <c r="X14" s="15">
        <v>93</v>
      </c>
      <c r="Y14" s="15">
        <v>93</v>
      </c>
      <c r="Z14" s="15">
        <v>93</v>
      </c>
      <c r="AA14" s="15">
        <v>93</v>
      </c>
      <c r="AB14" s="14">
        <v>2020</v>
      </c>
      <c r="AG14" s="2"/>
      <c r="AH14" s="11"/>
    </row>
    <row r="15" spans="1:34" ht="117" customHeight="1" x14ac:dyDescent="0.3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3" t="s">
        <v>21</v>
      </c>
      <c r="T15" s="3" t="s">
        <v>16</v>
      </c>
      <c r="U15" s="14">
        <v>20.2</v>
      </c>
      <c r="V15" s="14">
        <v>19.899999999999999</v>
      </c>
      <c r="W15" s="14">
        <v>20.7</v>
      </c>
      <c r="X15" s="14">
        <v>20.7</v>
      </c>
      <c r="Y15" s="14">
        <v>20.7</v>
      </c>
      <c r="Z15" s="14">
        <v>20.7</v>
      </c>
      <c r="AA15" s="14">
        <v>20.7</v>
      </c>
      <c r="AB15" s="14">
        <v>2020</v>
      </c>
      <c r="AG15" s="2"/>
      <c r="AH15" s="11"/>
    </row>
    <row r="16" spans="1:34" ht="118.5" customHeight="1" x14ac:dyDescent="0.3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3" t="s">
        <v>22</v>
      </c>
      <c r="T16" s="3" t="s">
        <v>16</v>
      </c>
      <c r="U16" s="14">
        <v>40.799999999999997</v>
      </c>
      <c r="V16" s="15">
        <v>41</v>
      </c>
      <c r="W16" s="14">
        <v>76.599999999999994</v>
      </c>
      <c r="X16" s="14">
        <v>76.599999999999994</v>
      </c>
      <c r="Y16" s="14">
        <v>76.599999999999994</v>
      </c>
      <c r="Z16" s="14">
        <v>76.599999999999994</v>
      </c>
      <c r="AA16" s="14">
        <v>76.599999999999994</v>
      </c>
      <c r="AB16" s="14">
        <v>2020</v>
      </c>
      <c r="AG16" s="2"/>
      <c r="AH16" s="11"/>
    </row>
    <row r="17" spans="2:34" ht="171.75" customHeight="1" x14ac:dyDescent="0.3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 t="s">
        <v>23</v>
      </c>
      <c r="T17" s="3" t="s">
        <v>16</v>
      </c>
      <c r="U17" s="14">
        <v>95.5</v>
      </c>
      <c r="V17" s="15">
        <v>97</v>
      </c>
      <c r="W17" s="14">
        <v>97.5</v>
      </c>
      <c r="X17" s="14">
        <v>97.4</v>
      </c>
      <c r="Y17" s="14">
        <v>97.3</v>
      </c>
      <c r="Z17" s="14">
        <v>97.2</v>
      </c>
      <c r="AA17" s="14">
        <v>97.2</v>
      </c>
      <c r="AB17" s="14">
        <v>2020</v>
      </c>
      <c r="AG17" s="2"/>
      <c r="AH17" s="11"/>
    </row>
    <row r="18" spans="2:34" ht="39" customHeight="1" x14ac:dyDescent="0.35">
      <c r="B18" s="12">
        <v>0</v>
      </c>
      <c r="C18" s="12">
        <v>1</v>
      </c>
      <c r="D18" s="12">
        <v>1</v>
      </c>
      <c r="E18" s="12">
        <v>0</v>
      </c>
      <c r="F18" s="12">
        <v>7</v>
      </c>
      <c r="G18" s="12">
        <v>0</v>
      </c>
      <c r="H18" s="12">
        <v>0</v>
      </c>
      <c r="I18" s="12">
        <v>0</v>
      </c>
      <c r="J18" s="12">
        <v>1</v>
      </c>
      <c r="K18" s="12">
        <v>1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9" t="s">
        <v>24</v>
      </c>
      <c r="T18" s="20" t="s">
        <v>12</v>
      </c>
      <c r="U18" s="21">
        <f t="shared" ref="U18:AA18" si="1">U19+U35+U55+U63+U69+U84+U97+U109+U110+U150+U157</f>
        <v>1677713.4899999998</v>
      </c>
      <c r="V18" s="21">
        <f t="shared" si="1"/>
        <v>1470150.4</v>
      </c>
      <c r="W18" s="21">
        <f t="shared" si="1"/>
        <v>1523095.9</v>
      </c>
      <c r="X18" s="21">
        <f t="shared" si="1"/>
        <v>1693577</v>
      </c>
      <c r="Y18" s="21">
        <f t="shared" si="1"/>
        <v>1933514.6999999997</v>
      </c>
      <c r="Z18" s="79">
        <f t="shared" si="1"/>
        <v>2064815.5</v>
      </c>
      <c r="AA18" s="79">
        <f t="shared" si="1"/>
        <v>10362866.989999998</v>
      </c>
      <c r="AB18" s="23">
        <v>2020</v>
      </c>
      <c r="AG18" s="2"/>
      <c r="AH18" s="11"/>
    </row>
    <row r="19" spans="2:34" ht="117" customHeight="1" x14ac:dyDescent="0.35">
      <c r="B19" s="12">
        <v>0</v>
      </c>
      <c r="C19" s="12">
        <v>1</v>
      </c>
      <c r="D19" s="12">
        <v>1</v>
      </c>
      <c r="E19" s="12">
        <v>0</v>
      </c>
      <c r="F19" s="12">
        <v>7</v>
      </c>
      <c r="G19" s="12">
        <v>0</v>
      </c>
      <c r="H19" s="12">
        <v>0</v>
      </c>
      <c r="I19" s="12">
        <v>0</v>
      </c>
      <c r="J19" s="12">
        <v>1</v>
      </c>
      <c r="K19" s="12">
        <v>1</v>
      </c>
      <c r="L19" s="12">
        <v>0</v>
      </c>
      <c r="M19" s="12">
        <v>1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9" t="s">
        <v>25</v>
      </c>
      <c r="T19" s="20" t="s">
        <v>12</v>
      </c>
      <c r="U19" s="21">
        <f t="shared" ref="U19:AA19" si="2">U21+U26+U28+U31</f>
        <v>536195.4</v>
      </c>
      <c r="V19" s="21">
        <f t="shared" si="2"/>
        <v>552852.9</v>
      </c>
      <c r="W19" s="21">
        <f t="shared" si="2"/>
        <v>591238.5</v>
      </c>
      <c r="X19" s="21">
        <f t="shared" si="2"/>
        <v>659825.4</v>
      </c>
      <c r="Y19" s="21">
        <f t="shared" si="2"/>
        <v>641133.29999999993</v>
      </c>
      <c r="Z19" s="79">
        <f t="shared" si="2"/>
        <v>620036.30000000005</v>
      </c>
      <c r="AA19" s="79">
        <f t="shared" si="2"/>
        <v>3601281.7999999993</v>
      </c>
      <c r="AB19" s="23" t="s">
        <v>26</v>
      </c>
      <c r="AG19" s="2"/>
      <c r="AH19" s="11"/>
    </row>
    <row r="20" spans="2:34" ht="57" customHeight="1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3" t="s">
        <v>27</v>
      </c>
      <c r="T20" s="3" t="s">
        <v>28</v>
      </c>
      <c r="U20" s="24">
        <v>20688</v>
      </c>
      <c r="V20" s="24">
        <v>21888</v>
      </c>
      <c r="W20" s="24">
        <v>22387</v>
      </c>
      <c r="X20" s="24">
        <v>22353</v>
      </c>
      <c r="Y20" s="24">
        <v>22575</v>
      </c>
      <c r="Z20" s="57">
        <v>22655</v>
      </c>
      <c r="AA20" s="57">
        <v>22655</v>
      </c>
      <c r="AB20" s="14">
        <v>2020</v>
      </c>
      <c r="AG20" s="2"/>
      <c r="AH20" s="11"/>
    </row>
    <row r="21" spans="2:34" ht="42.75" customHeight="1" x14ac:dyDescent="0.35">
      <c r="B21" s="12">
        <v>0</v>
      </c>
      <c r="C21" s="12">
        <v>1</v>
      </c>
      <c r="D21" s="12">
        <v>1</v>
      </c>
      <c r="E21" s="12">
        <v>0</v>
      </c>
      <c r="F21" s="12">
        <v>7</v>
      </c>
      <c r="G21" s="12">
        <v>0</v>
      </c>
      <c r="H21" s="12">
        <v>0</v>
      </c>
      <c r="I21" s="12">
        <v>0</v>
      </c>
      <c r="J21" s="12">
        <v>1</v>
      </c>
      <c r="K21" s="12">
        <v>1</v>
      </c>
      <c r="L21" s="12">
        <v>0</v>
      </c>
      <c r="M21" s="12">
        <v>1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16" t="s">
        <v>29</v>
      </c>
      <c r="T21" s="104" t="s">
        <v>30</v>
      </c>
      <c r="U21" s="27">
        <f t="shared" ref="U21:AA21" si="3">U22+U23+U24</f>
        <v>501460.5</v>
      </c>
      <c r="V21" s="27">
        <f t="shared" si="3"/>
        <v>552852.9</v>
      </c>
      <c r="W21" s="27">
        <f t="shared" si="3"/>
        <v>591238.5</v>
      </c>
      <c r="X21" s="27">
        <f t="shared" si="3"/>
        <v>590175.5</v>
      </c>
      <c r="Y21" s="27">
        <f t="shared" si="3"/>
        <v>537948.6</v>
      </c>
      <c r="Z21" s="77">
        <f t="shared" si="3"/>
        <v>620036.30000000005</v>
      </c>
      <c r="AA21" s="77">
        <f t="shared" si="3"/>
        <v>3393712.3</v>
      </c>
      <c r="AB21" s="14" t="s">
        <v>26</v>
      </c>
      <c r="AG21" s="2"/>
      <c r="AH21" s="11"/>
    </row>
    <row r="22" spans="2:34" ht="40.5" customHeight="1" x14ac:dyDescent="0.35">
      <c r="B22" s="12">
        <v>0</v>
      </c>
      <c r="C22" s="12">
        <v>1</v>
      </c>
      <c r="D22" s="12">
        <v>1</v>
      </c>
      <c r="E22" s="12">
        <v>0</v>
      </c>
      <c r="F22" s="12">
        <v>7</v>
      </c>
      <c r="G22" s="12">
        <v>0</v>
      </c>
      <c r="H22" s="12">
        <v>1</v>
      </c>
      <c r="I22" s="12">
        <v>0</v>
      </c>
      <c r="J22" s="12">
        <v>1</v>
      </c>
      <c r="K22" s="12">
        <v>1</v>
      </c>
      <c r="L22" s="12">
        <v>0</v>
      </c>
      <c r="M22" s="12">
        <v>1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17"/>
      <c r="T22" s="119"/>
      <c r="U22" s="27">
        <v>501460.5</v>
      </c>
      <c r="V22" s="27">
        <v>552852.9</v>
      </c>
      <c r="W22" s="27">
        <v>591238.5</v>
      </c>
      <c r="X22" s="27">
        <v>590175.5</v>
      </c>
      <c r="Y22" s="27">
        <v>489012.5</v>
      </c>
      <c r="Z22" s="77">
        <v>553354.5</v>
      </c>
      <c r="AA22" s="77">
        <f>U22+V22+W22+X22+Y22+Z22</f>
        <v>3278094.4</v>
      </c>
      <c r="AB22" s="14">
        <v>2020</v>
      </c>
      <c r="AG22" s="2"/>
      <c r="AH22" s="11"/>
    </row>
    <row r="23" spans="2:34" ht="34.5" customHeight="1" x14ac:dyDescent="0.35">
      <c r="B23" s="12">
        <v>0</v>
      </c>
      <c r="C23" s="12">
        <v>1</v>
      </c>
      <c r="D23" s="12">
        <v>1</v>
      </c>
      <c r="E23" s="12">
        <v>0</v>
      </c>
      <c r="F23" s="12">
        <v>7</v>
      </c>
      <c r="G23" s="12">
        <v>0</v>
      </c>
      <c r="H23" s="12">
        <v>2</v>
      </c>
      <c r="I23" s="12">
        <v>0</v>
      </c>
      <c r="J23" s="12">
        <v>1</v>
      </c>
      <c r="K23" s="12">
        <v>1</v>
      </c>
      <c r="L23" s="12">
        <v>0</v>
      </c>
      <c r="M23" s="12">
        <v>1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17"/>
      <c r="T23" s="119"/>
      <c r="U23" s="27">
        <v>0</v>
      </c>
      <c r="V23" s="27">
        <v>0</v>
      </c>
      <c r="W23" s="27">
        <v>0</v>
      </c>
      <c r="X23" s="27">
        <v>0</v>
      </c>
      <c r="Y23" s="27">
        <v>48936.1</v>
      </c>
      <c r="Z23" s="77">
        <v>66607.8</v>
      </c>
      <c r="AA23" s="77">
        <f>U23+V23+W23+X23+Y23+Z23</f>
        <v>115543.9</v>
      </c>
      <c r="AB23" s="14">
        <v>2020</v>
      </c>
      <c r="AG23" s="2"/>
      <c r="AH23" s="11"/>
    </row>
    <row r="24" spans="2:34" ht="23.25" customHeight="1" x14ac:dyDescent="0.35">
      <c r="B24" s="12">
        <v>0</v>
      </c>
      <c r="C24" s="12">
        <v>1</v>
      </c>
      <c r="D24" s="12">
        <v>1</v>
      </c>
      <c r="E24" s="12">
        <v>1</v>
      </c>
      <c r="F24" s="12">
        <v>0</v>
      </c>
      <c r="G24" s="12">
        <v>0</v>
      </c>
      <c r="H24" s="12">
        <v>4</v>
      </c>
      <c r="I24" s="12">
        <v>0</v>
      </c>
      <c r="J24" s="12">
        <v>1</v>
      </c>
      <c r="K24" s="12">
        <v>1</v>
      </c>
      <c r="L24" s="12">
        <v>0</v>
      </c>
      <c r="M24" s="12">
        <v>1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18"/>
      <c r="T24" s="112"/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74</v>
      </c>
      <c r="AA24" s="27">
        <f>U24+V24+W24+X24+Y24+Z24</f>
        <v>74</v>
      </c>
      <c r="AB24" s="14">
        <v>2020</v>
      </c>
      <c r="AG24" s="2"/>
      <c r="AH24" s="11"/>
    </row>
    <row r="25" spans="2:34" ht="138" customHeight="1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3" t="s">
        <v>31</v>
      </c>
      <c r="T25" s="3" t="s">
        <v>32</v>
      </c>
      <c r="U25" s="14">
        <v>100</v>
      </c>
      <c r="V25" s="14">
        <v>103</v>
      </c>
      <c r="W25" s="14">
        <v>103</v>
      </c>
      <c r="X25" s="14">
        <v>103</v>
      </c>
      <c r="Y25" s="14">
        <v>103</v>
      </c>
      <c r="Z25" s="14">
        <v>98</v>
      </c>
      <c r="AA25" s="14">
        <v>98</v>
      </c>
      <c r="AB25" s="14">
        <v>2020</v>
      </c>
      <c r="AC25" s="72"/>
      <c r="AG25" s="2"/>
      <c r="AH25" s="11"/>
    </row>
    <row r="26" spans="2:34" ht="95.25" customHeight="1" x14ac:dyDescent="0.35">
      <c r="B26" s="12">
        <v>0</v>
      </c>
      <c r="C26" s="12">
        <v>1</v>
      </c>
      <c r="D26" s="12">
        <v>1</v>
      </c>
      <c r="E26" s="12">
        <v>0</v>
      </c>
      <c r="F26" s="12">
        <v>7</v>
      </c>
      <c r="G26" s="12">
        <v>0</v>
      </c>
      <c r="H26" s="12">
        <v>1</v>
      </c>
      <c r="I26" s="12">
        <v>0</v>
      </c>
      <c r="J26" s="12">
        <v>1</v>
      </c>
      <c r="K26" s="12">
        <v>1</v>
      </c>
      <c r="L26" s="12">
        <v>0</v>
      </c>
      <c r="M26" s="12">
        <v>1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3" t="s">
        <v>33</v>
      </c>
      <c r="T26" s="3" t="s">
        <v>30</v>
      </c>
      <c r="U26" s="27">
        <v>34734.9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f>U26+V26+W26+X26+Y26+Z26</f>
        <v>34734.9</v>
      </c>
      <c r="AB26" s="14">
        <v>2015</v>
      </c>
      <c r="AG26" s="2"/>
      <c r="AH26" s="11"/>
    </row>
    <row r="27" spans="2:34" ht="135.75" customHeight="1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3" t="s">
        <v>34</v>
      </c>
      <c r="T27" s="3" t="s">
        <v>32</v>
      </c>
      <c r="U27" s="14">
        <v>7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7</v>
      </c>
      <c r="AB27" s="14">
        <v>2015</v>
      </c>
      <c r="AG27" s="2"/>
      <c r="AH27" s="11"/>
    </row>
    <row r="28" spans="2:34" ht="30.75" customHeight="1" x14ac:dyDescent="0.35">
      <c r="B28" s="12">
        <v>0</v>
      </c>
      <c r="C28" s="12">
        <v>1</v>
      </c>
      <c r="D28" s="12">
        <v>1</v>
      </c>
      <c r="E28" s="12">
        <v>0</v>
      </c>
      <c r="F28" s="12">
        <v>7</v>
      </c>
      <c r="G28" s="12">
        <v>0</v>
      </c>
      <c r="H28" s="12">
        <v>0</v>
      </c>
      <c r="I28" s="12">
        <v>0</v>
      </c>
      <c r="J28" s="12">
        <v>1</v>
      </c>
      <c r="K28" s="12">
        <v>1</v>
      </c>
      <c r="L28" s="12">
        <v>0</v>
      </c>
      <c r="M28" s="12">
        <v>1</v>
      </c>
      <c r="N28" s="12">
        <v>1</v>
      </c>
      <c r="O28" s="12">
        <v>0</v>
      </c>
      <c r="P28" s="12">
        <v>2</v>
      </c>
      <c r="Q28" s="12">
        <v>0</v>
      </c>
      <c r="R28" s="12">
        <v>0</v>
      </c>
      <c r="S28" s="116" t="s">
        <v>35</v>
      </c>
      <c r="T28" s="104" t="s">
        <v>30</v>
      </c>
      <c r="U28" s="27">
        <v>0</v>
      </c>
      <c r="V28" s="27">
        <v>0</v>
      </c>
      <c r="W28" s="27">
        <v>0</v>
      </c>
      <c r="X28" s="27">
        <v>63318.1</v>
      </c>
      <c r="Y28" s="27">
        <f>Y29+Y30</f>
        <v>82812.2</v>
      </c>
      <c r="Z28" s="27">
        <v>0</v>
      </c>
      <c r="AA28" s="27">
        <f t="shared" ref="AA28:AA33" si="4">U28+V28+W28+X28+Y28+Z28</f>
        <v>146130.29999999999</v>
      </c>
      <c r="AB28" s="14">
        <v>2019</v>
      </c>
      <c r="AC28" s="60"/>
      <c r="AG28" s="2"/>
      <c r="AH28" s="11"/>
    </row>
    <row r="29" spans="2:34" ht="26.25" customHeight="1" x14ac:dyDescent="0.35">
      <c r="B29" s="12">
        <v>0</v>
      </c>
      <c r="C29" s="12">
        <v>1</v>
      </c>
      <c r="D29" s="12">
        <v>1</v>
      </c>
      <c r="E29" s="12">
        <v>0</v>
      </c>
      <c r="F29" s="12">
        <v>7</v>
      </c>
      <c r="G29" s="12">
        <v>0</v>
      </c>
      <c r="H29" s="12">
        <v>1</v>
      </c>
      <c r="I29" s="12">
        <v>0</v>
      </c>
      <c r="J29" s="12">
        <v>1</v>
      </c>
      <c r="K29" s="12">
        <v>1</v>
      </c>
      <c r="L29" s="12">
        <v>0</v>
      </c>
      <c r="M29" s="12">
        <v>1</v>
      </c>
      <c r="N29" s="12">
        <v>1</v>
      </c>
      <c r="O29" s="12">
        <v>1</v>
      </c>
      <c r="P29" s="12">
        <v>2</v>
      </c>
      <c r="Q29" s="12">
        <v>0</v>
      </c>
      <c r="R29" s="12">
        <v>0</v>
      </c>
      <c r="S29" s="117"/>
      <c r="T29" s="119"/>
      <c r="U29" s="27">
        <v>0</v>
      </c>
      <c r="V29" s="27">
        <v>0</v>
      </c>
      <c r="W29" s="27">
        <v>0</v>
      </c>
      <c r="X29" s="27">
        <v>0</v>
      </c>
      <c r="Y29" s="27">
        <v>70836.800000000003</v>
      </c>
      <c r="Z29" s="27">
        <v>0</v>
      </c>
      <c r="AA29" s="27">
        <f t="shared" si="4"/>
        <v>70836.800000000003</v>
      </c>
      <c r="AB29" s="14">
        <v>2019</v>
      </c>
      <c r="AC29" s="63"/>
      <c r="AG29" s="2"/>
      <c r="AH29" s="11"/>
    </row>
    <row r="30" spans="2:34" ht="30" customHeight="1" x14ac:dyDescent="0.35">
      <c r="B30" s="12">
        <v>0</v>
      </c>
      <c r="C30" s="12">
        <v>1</v>
      </c>
      <c r="D30" s="12">
        <v>1</v>
      </c>
      <c r="E30" s="12">
        <v>0</v>
      </c>
      <c r="F30" s="12">
        <v>7</v>
      </c>
      <c r="G30" s="12">
        <v>0</v>
      </c>
      <c r="H30" s="12">
        <v>2</v>
      </c>
      <c r="I30" s="12">
        <v>0</v>
      </c>
      <c r="J30" s="12">
        <v>1</v>
      </c>
      <c r="K30" s="12">
        <v>1</v>
      </c>
      <c r="L30" s="12">
        <v>0</v>
      </c>
      <c r="M30" s="12">
        <v>1</v>
      </c>
      <c r="N30" s="12">
        <v>1</v>
      </c>
      <c r="O30" s="12">
        <v>1</v>
      </c>
      <c r="P30" s="12">
        <v>2</v>
      </c>
      <c r="Q30" s="12">
        <v>0</v>
      </c>
      <c r="R30" s="12">
        <v>0</v>
      </c>
      <c r="S30" s="117"/>
      <c r="T30" s="119"/>
      <c r="U30" s="27">
        <v>0</v>
      </c>
      <c r="V30" s="27">
        <v>0</v>
      </c>
      <c r="W30" s="27">
        <v>0</v>
      </c>
      <c r="X30" s="27">
        <v>0</v>
      </c>
      <c r="Y30" s="27">
        <v>11975.4</v>
      </c>
      <c r="Z30" s="27">
        <v>0</v>
      </c>
      <c r="AA30" s="27">
        <f t="shared" si="4"/>
        <v>11975.4</v>
      </c>
      <c r="AB30" s="14">
        <v>2019</v>
      </c>
      <c r="AC30" s="63"/>
      <c r="AG30" s="2"/>
      <c r="AH30" s="11"/>
    </row>
    <row r="31" spans="2:34" ht="28.5" customHeight="1" x14ac:dyDescent="0.35">
      <c r="B31" s="12">
        <v>0</v>
      </c>
      <c r="C31" s="12">
        <v>1</v>
      </c>
      <c r="D31" s="12">
        <v>1</v>
      </c>
      <c r="E31" s="12">
        <v>0</v>
      </c>
      <c r="F31" s="12">
        <v>7</v>
      </c>
      <c r="G31" s="12">
        <v>0</v>
      </c>
      <c r="H31" s="12">
        <v>0</v>
      </c>
      <c r="I31" s="12">
        <v>0</v>
      </c>
      <c r="J31" s="12">
        <v>1</v>
      </c>
      <c r="K31" s="12">
        <v>1</v>
      </c>
      <c r="L31" s="12">
        <v>0</v>
      </c>
      <c r="M31" s="12">
        <v>1</v>
      </c>
      <c r="N31" s="12" t="s">
        <v>36</v>
      </c>
      <c r="O31" s="12">
        <v>1</v>
      </c>
      <c r="P31" s="12">
        <v>2</v>
      </c>
      <c r="Q31" s="12">
        <v>0</v>
      </c>
      <c r="R31" s="12">
        <v>0</v>
      </c>
      <c r="S31" s="117"/>
      <c r="T31" s="119"/>
      <c r="U31" s="27">
        <v>0</v>
      </c>
      <c r="V31" s="27">
        <v>0</v>
      </c>
      <c r="W31" s="27">
        <v>0</v>
      </c>
      <c r="X31" s="27">
        <v>6331.8</v>
      </c>
      <c r="Y31" s="27">
        <f>Y32+Y33</f>
        <v>20372.5</v>
      </c>
      <c r="Z31" s="27">
        <v>0</v>
      </c>
      <c r="AA31" s="27">
        <f t="shared" si="4"/>
        <v>26704.3</v>
      </c>
      <c r="AB31" s="14">
        <v>2019</v>
      </c>
      <c r="AG31" s="2"/>
      <c r="AH31" s="11"/>
    </row>
    <row r="32" spans="2:34" ht="24" customHeight="1" x14ac:dyDescent="0.35">
      <c r="B32" s="12">
        <v>0</v>
      </c>
      <c r="C32" s="12">
        <v>1</v>
      </c>
      <c r="D32" s="12">
        <v>1</v>
      </c>
      <c r="E32" s="12">
        <v>0</v>
      </c>
      <c r="F32" s="12">
        <v>7</v>
      </c>
      <c r="G32" s="12">
        <v>0</v>
      </c>
      <c r="H32" s="12">
        <v>1</v>
      </c>
      <c r="I32" s="12">
        <v>0</v>
      </c>
      <c r="J32" s="12">
        <v>1</v>
      </c>
      <c r="K32" s="12">
        <v>1</v>
      </c>
      <c r="L32" s="12">
        <v>0</v>
      </c>
      <c r="M32" s="12">
        <v>1</v>
      </c>
      <c r="N32" s="12" t="s">
        <v>36</v>
      </c>
      <c r="O32" s="12">
        <v>1</v>
      </c>
      <c r="P32" s="12">
        <v>2</v>
      </c>
      <c r="Q32" s="12">
        <v>0</v>
      </c>
      <c r="R32" s="12">
        <v>0</v>
      </c>
      <c r="S32" s="117"/>
      <c r="T32" s="119"/>
      <c r="U32" s="27">
        <v>0</v>
      </c>
      <c r="V32" s="27">
        <v>0</v>
      </c>
      <c r="W32" s="27">
        <v>0</v>
      </c>
      <c r="X32" s="27">
        <v>0</v>
      </c>
      <c r="Y32" s="27">
        <v>17709.2</v>
      </c>
      <c r="Z32" s="27">
        <v>0</v>
      </c>
      <c r="AA32" s="27">
        <f t="shared" si="4"/>
        <v>17709.2</v>
      </c>
      <c r="AB32" s="14">
        <v>2019</v>
      </c>
      <c r="AG32" s="2"/>
      <c r="AH32" s="11"/>
    </row>
    <row r="33" spans="2:34" ht="24" customHeight="1" x14ac:dyDescent="0.35">
      <c r="B33" s="12">
        <v>0</v>
      </c>
      <c r="C33" s="12">
        <v>1</v>
      </c>
      <c r="D33" s="12">
        <v>1</v>
      </c>
      <c r="E33" s="12">
        <v>0</v>
      </c>
      <c r="F33" s="12">
        <v>7</v>
      </c>
      <c r="G33" s="12">
        <v>0</v>
      </c>
      <c r="H33" s="12">
        <v>2</v>
      </c>
      <c r="I33" s="12">
        <v>0</v>
      </c>
      <c r="J33" s="12">
        <v>1</v>
      </c>
      <c r="K33" s="12">
        <v>1</v>
      </c>
      <c r="L33" s="12">
        <v>0</v>
      </c>
      <c r="M33" s="12">
        <v>1</v>
      </c>
      <c r="N33" s="12" t="s">
        <v>36</v>
      </c>
      <c r="O33" s="12">
        <v>1</v>
      </c>
      <c r="P33" s="12">
        <v>2</v>
      </c>
      <c r="Q33" s="12">
        <v>0</v>
      </c>
      <c r="R33" s="12">
        <v>0</v>
      </c>
      <c r="S33" s="118"/>
      <c r="T33" s="112"/>
      <c r="U33" s="27">
        <v>0</v>
      </c>
      <c r="V33" s="27">
        <v>0</v>
      </c>
      <c r="W33" s="27">
        <v>0</v>
      </c>
      <c r="X33" s="27">
        <v>0</v>
      </c>
      <c r="Y33" s="27">
        <v>2663.3</v>
      </c>
      <c r="Z33" s="27">
        <v>0</v>
      </c>
      <c r="AA33" s="27">
        <f t="shared" si="4"/>
        <v>2663.3</v>
      </c>
      <c r="AB33" s="14">
        <v>2019</v>
      </c>
      <c r="AG33" s="2"/>
      <c r="AH33" s="11"/>
    </row>
    <row r="34" spans="2:34" ht="63" customHeight="1" x14ac:dyDescent="0.3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3" t="s">
        <v>37</v>
      </c>
      <c r="T34" s="3" t="s">
        <v>32</v>
      </c>
      <c r="U34" s="24">
        <v>0</v>
      </c>
      <c r="V34" s="24">
        <v>0</v>
      </c>
      <c r="W34" s="24">
        <v>0</v>
      </c>
      <c r="X34" s="24">
        <v>103</v>
      </c>
      <c r="Y34" s="14">
        <v>103</v>
      </c>
      <c r="Z34" s="14">
        <v>0</v>
      </c>
      <c r="AA34" s="14">
        <v>103</v>
      </c>
      <c r="AB34" s="14">
        <v>2019</v>
      </c>
      <c r="AG34" s="2"/>
      <c r="AH34" s="11"/>
    </row>
    <row r="35" spans="2:34" ht="80.25" customHeight="1" x14ac:dyDescent="0.35">
      <c r="B35" s="12">
        <v>0</v>
      </c>
      <c r="C35" s="12">
        <v>1</v>
      </c>
      <c r="D35" s="12">
        <v>1</v>
      </c>
      <c r="E35" s="12">
        <v>0</v>
      </c>
      <c r="F35" s="12">
        <v>7</v>
      </c>
      <c r="G35" s="12">
        <v>0</v>
      </c>
      <c r="H35" s="12">
        <v>0</v>
      </c>
      <c r="I35" s="12">
        <v>0</v>
      </c>
      <c r="J35" s="12">
        <v>1</v>
      </c>
      <c r="K35" s="12">
        <v>1</v>
      </c>
      <c r="L35" s="12">
        <v>0</v>
      </c>
      <c r="M35" s="12">
        <v>2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9" t="s">
        <v>38</v>
      </c>
      <c r="T35" s="20" t="s">
        <v>30</v>
      </c>
      <c r="U35" s="21">
        <f t="shared" ref="U35:AA35" si="5">U37+U45+U53</f>
        <v>100639.99</v>
      </c>
      <c r="V35" s="21">
        <f t="shared" si="5"/>
        <v>6639.8</v>
      </c>
      <c r="W35" s="21">
        <f t="shared" si="5"/>
        <v>441.09999999999997</v>
      </c>
      <c r="X35" s="21">
        <f t="shared" si="5"/>
        <v>0</v>
      </c>
      <c r="Y35" s="21">
        <f t="shared" si="5"/>
        <v>0</v>
      </c>
      <c r="Z35" s="21">
        <f t="shared" si="5"/>
        <v>0</v>
      </c>
      <c r="AA35" s="21">
        <f t="shared" si="5"/>
        <v>107720.89</v>
      </c>
      <c r="AB35" s="23">
        <v>2020</v>
      </c>
      <c r="AG35" s="2"/>
      <c r="AH35" s="11"/>
    </row>
    <row r="36" spans="2:34" ht="98.25" customHeight="1" x14ac:dyDescent="0.3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3" t="s">
        <v>39</v>
      </c>
      <c r="T36" s="3" t="s">
        <v>40</v>
      </c>
      <c r="U36" s="14">
        <v>635</v>
      </c>
      <c r="V36" s="14">
        <v>78</v>
      </c>
      <c r="W36" s="14">
        <v>43</v>
      </c>
      <c r="X36" s="14">
        <v>380</v>
      </c>
      <c r="Y36" s="14">
        <v>0</v>
      </c>
      <c r="Z36" s="24">
        <v>0</v>
      </c>
      <c r="AA36" s="24">
        <f>U36+V36+W36+X36+Y36+Z36</f>
        <v>1136</v>
      </c>
      <c r="AB36" s="14">
        <v>2018</v>
      </c>
      <c r="AC36" s="64"/>
      <c r="AG36" s="2"/>
      <c r="AH36" s="11"/>
    </row>
    <row r="37" spans="2:34" ht="98.25" customHeight="1" x14ac:dyDescent="0.35">
      <c r="B37" s="12">
        <v>0</v>
      </c>
      <c r="C37" s="12">
        <v>1</v>
      </c>
      <c r="D37" s="12">
        <v>1</v>
      </c>
      <c r="E37" s="12">
        <v>0</v>
      </c>
      <c r="F37" s="12">
        <v>7</v>
      </c>
      <c r="G37" s="12">
        <v>0</v>
      </c>
      <c r="H37" s="12">
        <v>0</v>
      </c>
      <c r="I37" s="12">
        <v>0</v>
      </c>
      <c r="J37" s="12">
        <v>1</v>
      </c>
      <c r="K37" s="12">
        <v>1</v>
      </c>
      <c r="L37" s="12">
        <v>0</v>
      </c>
      <c r="M37" s="12">
        <v>2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3" t="s">
        <v>41</v>
      </c>
      <c r="T37" s="3" t="s">
        <v>12</v>
      </c>
      <c r="U37" s="27">
        <v>2102</v>
      </c>
      <c r="V37" s="27">
        <v>0</v>
      </c>
      <c r="W37" s="27">
        <v>0.4</v>
      </c>
      <c r="X37" s="27">
        <v>0</v>
      </c>
      <c r="Y37" s="27">
        <v>0</v>
      </c>
      <c r="Z37" s="27">
        <v>0</v>
      </c>
      <c r="AA37" s="27">
        <f>U37+V37+W37+X37+Y37+Z37</f>
        <v>2102.4</v>
      </c>
      <c r="AB37" s="14">
        <v>2017</v>
      </c>
      <c r="AG37" s="2"/>
      <c r="AH37" s="11"/>
    </row>
    <row r="38" spans="2:34" ht="56.25" x14ac:dyDescent="0.3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3" t="s">
        <v>42</v>
      </c>
      <c r="T38" s="3" t="s">
        <v>32</v>
      </c>
      <c r="U38" s="14">
        <v>2</v>
      </c>
      <c r="V38" s="14">
        <v>0</v>
      </c>
      <c r="W38" s="14">
        <v>0</v>
      </c>
      <c r="X38" s="14">
        <v>0</v>
      </c>
      <c r="Y38" s="14">
        <v>0</v>
      </c>
      <c r="Z38" s="14">
        <v>2</v>
      </c>
      <c r="AA38" s="14">
        <f>SUM(U38:Z38)</f>
        <v>4</v>
      </c>
      <c r="AB38" s="14">
        <v>2020</v>
      </c>
      <c r="AG38" s="2"/>
      <c r="AH38" s="11"/>
    </row>
    <row r="39" spans="2:34" ht="75" x14ac:dyDescent="0.3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3" t="s">
        <v>43</v>
      </c>
      <c r="T39" s="3" t="s">
        <v>44</v>
      </c>
      <c r="U39" s="14">
        <v>1</v>
      </c>
      <c r="V39" s="14">
        <v>0</v>
      </c>
      <c r="W39" s="14">
        <v>0</v>
      </c>
      <c r="X39" s="14">
        <v>0</v>
      </c>
      <c r="Y39" s="14" t="s">
        <v>45</v>
      </c>
      <c r="Z39" s="14" t="s">
        <v>45</v>
      </c>
      <c r="AA39" s="14">
        <v>1</v>
      </c>
      <c r="AB39" s="14">
        <v>2015</v>
      </c>
      <c r="AG39" s="2"/>
      <c r="AH39" s="11"/>
    </row>
    <row r="40" spans="2:34" ht="38.25" customHeight="1" x14ac:dyDescent="0.3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3" t="s">
        <v>46</v>
      </c>
      <c r="T40" s="3" t="s">
        <v>32</v>
      </c>
      <c r="U40" s="14">
        <v>1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f>SUM(U40:Z40)</f>
        <v>1</v>
      </c>
      <c r="AB40" s="14">
        <v>2015</v>
      </c>
      <c r="AG40" s="2"/>
      <c r="AH40" s="11"/>
    </row>
    <row r="41" spans="2:34" ht="75" x14ac:dyDescent="0.3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3" t="s">
        <v>47</v>
      </c>
      <c r="T41" s="3" t="s">
        <v>44</v>
      </c>
      <c r="U41" s="14">
        <v>1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1</v>
      </c>
      <c r="AB41" s="14">
        <v>2015</v>
      </c>
      <c r="AG41" s="2"/>
      <c r="AH41" s="11"/>
    </row>
    <row r="42" spans="2:34" ht="36.75" customHeight="1" x14ac:dyDescent="0.3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3" t="s">
        <v>48</v>
      </c>
      <c r="T42" s="3" t="s">
        <v>32</v>
      </c>
      <c r="U42" s="14">
        <v>3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f>SUM(U42:Z42)</f>
        <v>3</v>
      </c>
      <c r="AB42" s="14">
        <v>2015</v>
      </c>
      <c r="AG42" s="2"/>
      <c r="AH42" s="11"/>
    </row>
    <row r="43" spans="2:34" ht="75" x14ac:dyDescent="0.3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3" t="s">
        <v>49</v>
      </c>
      <c r="T43" s="3" t="s">
        <v>44</v>
      </c>
      <c r="U43" s="14">
        <v>1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1</v>
      </c>
      <c r="AB43" s="14">
        <v>2015</v>
      </c>
      <c r="AG43" s="2"/>
      <c r="AH43" s="11"/>
    </row>
    <row r="44" spans="2:34" ht="59.25" customHeight="1" x14ac:dyDescent="0.3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3" t="s">
        <v>50</v>
      </c>
      <c r="T44" s="3" t="s">
        <v>32</v>
      </c>
      <c r="U44" s="14">
        <v>1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1</v>
      </c>
      <c r="AB44" s="14">
        <v>2015</v>
      </c>
      <c r="AG44" s="2"/>
      <c r="AH44" s="11"/>
    </row>
    <row r="45" spans="2:34" ht="24.75" customHeight="1" x14ac:dyDescent="0.35">
      <c r="B45" s="12">
        <v>0</v>
      </c>
      <c r="C45" s="12">
        <v>1</v>
      </c>
      <c r="D45" s="12">
        <v>1</v>
      </c>
      <c r="E45" s="12">
        <v>0</v>
      </c>
      <c r="F45" s="12">
        <v>7</v>
      </c>
      <c r="G45" s="12">
        <v>0</v>
      </c>
      <c r="H45" s="12">
        <v>1</v>
      </c>
      <c r="I45" s="12">
        <v>0</v>
      </c>
      <c r="J45" s="12">
        <v>1</v>
      </c>
      <c r="K45" s="12">
        <v>1</v>
      </c>
      <c r="L45" s="12">
        <v>0</v>
      </c>
      <c r="M45" s="12">
        <v>2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0" t="s">
        <v>51</v>
      </c>
      <c r="T45" s="3" t="s">
        <v>12</v>
      </c>
      <c r="U45" s="27">
        <f t="shared" ref="U45:AA45" si="6">U46+U47+U48+U49</f>
        <v>92962.590000000011</v>
      </c>
      <c r="V45" s="27">
        <f t="shared" si="6"/>
        <v>6639.8</v>
      </c>
      <c r="W45" s="27">
        <f t="shared" si="6"/>
        <v>440.7</v>
      </c>
      <c r="X45" s="27">
        <f t="shared" si="6"/>
        <v>0</v>
      </c>
      <c r="Y45" s="27">
        <f t="shared" si="6"/>
        <v>0</v>
      </c>
      <c r="Z45" s="27">
        <f t="shared" si="6"/>
        <v>0</v>
      </c>
      <c r="AA45" s="27">
        <f t="shared" si="6"/>
        <v>100043.09000000001</v>
      </c>
      <c r="AB45" s="14">
        <v>2017</v>
      </c>
      <c r="AG45" s="2"/>
      <c r="AH45" s="11"/>
    </row>
    <row r="46" spans="2:34" ht="29.25" customHeight="1" x14ac:dyDescent="0.35">
      <c r="B46" s="12">
        <v>0</v>
      </c>
      <c r="C46" s="12">
        <v>1</v>
      </c>
      <c r="D46" s="12">
        <v>1</v>
      </c>
      <c r="E46" s="12">
        <v>0</v>
      </c>
      <c r="F46" s="12">
        <v>7</v>
      </c>
      <c r="G46" s="12">
        <v>0</v>
      </c>
      <c r="H46" s="12">
        <v>1</v>
      </c>
      <c r="I46" s="12">
        <v>0</v>
      </c>
      <c r="J46" s="12">
        <v>1</v>
      </c>
      <c r="K46" s="12">
        <v>1</v>
      </c>
      <c r="L46" s="12">
        <v>0</v>
      </c>
      <c r="M46" s="12">
        <v>2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1"/>
      <c r="T46" s="104" t="s">
        <v>12</v>
      </c>
      <c r="U46" s="27">
        <v>51464.4</v>
      </c>
      <c r="V46" s="27">
        <v>6639.8</v>
      </c>
      <c r="W46" s="27">
        <v>440.7</v>
      </c>
      <c r="X46" s="27">
        <v>0</v>
      </c>
      <c r="Y46" s="27">
        <v>0</v>
      </c>
      <c r="Z46" s="27">
        <v>0</v>
      </c>
      <c r="AA46" s="27">
        <f>U46+V46+W46+X46+Y46+Z46</f>
        <v>58544.9</v>
      </c>
      <c r="AB46" s="14">
        <v>2017</v>
      </c>
      <c r="AG46" s="2"/>
      <c r="AH46" s="11"/>
    </row>
    <row r="47" spans="2:34" ht="36" customHeight="1" x14ac:dyDescent="0.35">
      <c r="B47" s="12">
        <v>0</v>
      </c>
      <c r="C47" s="12">
        <v>1</v>
      </c>
      <c r="D47" s="12">
        <v>1</v>
      </c>
      <c r="E47" s="12">
        <v>0</v>
      </c>
      <c r="F47" s="12">
        <v>7</v>
      </c>
      <c r="G47" s="12">
        <v>0</v>
      </c>
      <c r="H47" s="12">
        <v>0</v>
      </c>
      <c r="I47" s="12">
        <v>0</v>
      </c>
      <c r="J47" s="12">
        <v>1</v>
      </c>
      <c r="K47" s="12">
        <v>1</v>
      </c>
      <c r="L47" s="12">
        <v>5</v>
      </c>
      <c r="M47" s="12">
        <v>0</v>
      </c>
      <c r="N47" s="12">
        <v>5</v>
      </c>
      <c r="O47" s="12">
        <v>9</v>
      </c>
      <c r="P47" s="12"/>
      <c r="Q47" s="12"/>
      <c r="R47" s="12"/>
      <c r="S47" s="121"/>
      <c r="T47" s="119"/>
      <c r="U47" s="27">
        <v>17297.39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f>U47+V47+W47+X47+Y47+Z47</f>
        <v>17297.39</v>
      </c>
      <c r="AB47" s="14">
        <v>2015</v>
      </c>
      <c r="AG47" s="2"/>
      <c r="AH47" s="11"/>
    </row>
    <row r="48" spans="2:34" ht="38.25" customHeight="1" x14ac:dyDescent="0.35">
      <c r="B48" s="12">
        <v>0</v>
      </c>
      <c r="C48" s="12">
        <v>1</v>
      </c>
      <c r="D48" s="12">
        <v>1</v>
      </c>
      <c r="E48" s="12">
        <v>0</v>
      </c>
      <c r="F48" s="12">
        <v>7</v>
      </c>
      <c r="G48" s="12">
        <v>0</v>
      </c>
      <c r="H48" s="12">
        <v>0</v>
      </c>
      <c r="I48" s="12">
        <v>0</v>
      </c>
      <c r="J48" s="12">
        <v>1</v>
      </c>
      <c r="K48" s="12">
        <v>1</v>
      </c>
      <c r="L48" s="12">
        <v>5</v>
      </c>
      <c r="M48" s="12">
        <v>0</v>
      </c>
      <c r="N48" s="12">
        <v>5</v>
      </c>
      <c r="O48" s="12">
        <v>9</v>
      </c>
      <c r="P48" s="12"/>
      <c r="Q48" s="12"/>
      <c r="R48" s="12"/>
      <c r="S48" s="121"/>
      <c r="T48" s="119"/>
      <c r="U48" s="27">
        <v>15289.5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f>U48+V48+W48+X48+Y48+Z48</f>
        <v>15289.5</v>
      </c>
      <c r="AB48" s="14">
        <v>2015</v>
      </c>
      <c r="AG48" s="2"/>
      <c r="AH48" s="11"/>
    </row>
    <row r="49" spans="2:34" ht="43.5" customHeight="1" x14ac:dyDescent="0.35">
      <c r="B49" s="12">
        <v>0</v>
      </c>
      <c r="C49" s="12">
        <v>1</v>
      </c>
      <c r="D49" s="12">
        <v>1</v>
      </c>
      <c r="E49" s="12">
        <v>0</v>
      </c>
      <c r="F49" s="12">
        <v>7</v>
      </c>
      <c r="G49" s="12">
        <v>0</v>
      </c>
      <c r="H49" s="12">
        <v>1</v>
      </c>
      <c r="I49" s="12">
        <v>0</v>
      </c>
      <c r="J49" s="12">
        <v>1</v>
      </c>
      <c r="K49" s="12">
        <v>1</v>
      </c>
      <c r="L49" s="12">
        <v>6</v>
      </c>
      <c r="M49" s="12">
        <v>4</v>
      </c>
      <c r="N49" s="12">
        <v>0</v>
      </c>
      <c r="O49" s="12">
        <v>4</v>
      </c>
      <c r="P49" s="12">
        <v>0</v>
      </c>
      <c r="Q49" s="12">
        <v>0</v>
      </c>
      <c r="R49" s="12">
        <v>0</v>
      </c>
      <c r="S49" s="122"/>
      <c r="T49" s="112"/>
      <c r="U49" s="27">
        <v>8911.2999999999993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f>U49+V49+W49+X49+Y49+Z49</f>
        <v>8911.2999999999993</v>
      </c>
      <c r="AB49" s="14">
        <v>2015</v>
      </c>
      <c r="AG49" s="2"/>
      <c r="AH49" s="11"/>
    </row>
    <row r="50" spans="2:34" ht="96.75" customHeight="1" x14ac:dyDescent="0.3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3" t="s">
        <v>52</v>
      </c>
      <c r="T50" s="3" t="s">
        <v>32</v>
      </c>
      <c r="U50" s="14">
        <v>635</v>
      </c>
      <c r="V50" s="14">
        <v>75</v>
      </c>
      <c r="W50" s="14">
        <v>40</v>
      </c>
      <c r="X50" s="14">
        <v>0</v>
      </c>
      <c r="Y50" s="14">
        <v>0</v>
      </c>
      <c r="Z50" s="14">
        <v>0</v>
      </c>
      <c r="AA50" s="29">
        <f>SUM(U50:Z50)</f>
        <v>750</v>
      </c>
      <c r="AB50" s="14">
        <v>2017</v>
      </c>
      <c r="AG50" s="2"/>
      <c r="AH50" s="11"/>
    </row>
    <row r="51" spans="2:34" ht="40.5" customHeight="1" x14ac:dyDescent="0.3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3" t="s">
        <v>53</v>
      </c>
      <c r="T51" s="3" t="s">
        <v>54</v>
      </c>
      <c r="U51" s="14">
        <v>1</v>
      </c>
      <c r="V51" s="14">
        <v>1</v>
      </c>
      <c r="W51" s="14">
        <v>1</v>
      </c>
      <c r="X51" s="14">
        <v>0</v>
      </c>
      <c r="Y51" s="14">
        <v>0</v>
      </c>
      <c r="Z51" s="55">
        <v>0</v>
      </c>
      <c r="AA51" s="14">
        <v>1</v>
      </c>
      <c r="AB51" s="14">
        <v>2017</v>
      </c>
      <c r="AG51" s="2"/>
      <c r="AH51" s="11"/>
    </row>
    <row r="52" spans="2:34" ht="37.5" x14ac:dyDescent="0.35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3" t="s">
        <v>55</v>
      </c>
      <c r="T52" s="3" t="s">
        <v>32</v>
      </c>
      <c r="U52" s="14">
        <v>3</v>
      </c>
      <c r="V52" s="14">
        <v>3</v>
      </c>
      <c r="W52" s="14">
        <v>3</v>
      </c>
      <c r="X52" s="14">
        <v>0</v>
      </c>
      <c r="Y52" s="14">
        <v>0</v>
      </c>
      <c r="Z52" s="55">
        <v>0</v>
      </c>
      <c r="AA52" s="14">
        <f>SUM(U52:Z52)</f>
        <v>9</v>
      </c>
      <c r="AB52" s="14">
        <v>2017</v>
      </c>
      <c r="AG52" s="2"/>
      <c r="AH52" s="11"/>
    </row>
    <row r="53" spans="2:34" ht="37.5" x14ac:dyDescent="0.35">
      <c r="B53" s="12">
        <v>0</v>
      </c>
      <c r="C53" s="12">
        <v>1</v>
      </c>
      <c r="D53" s="12">
        <v>1</v>
      </c>
      <c r="E53" s="12">
        <v>0</v>
      </c>
      <c r="F53" s="12">
        <v>7</v>
      </c>
      <c r="G53" s="12">
        <v>0</v>
      </c>
      <c r="H53" s="12">
        <v>0</v>
      </c>
      <c r="I53" s="12">
        <v>0</v>
      </c>
      <c r="J53" s="12">
        <v>1</v>
      </c>
      <c r="K53" s="12">
        <v>1</v>
      </c>
      <c r="L53" s="12">
        <v>0</v>
      </c>
      <c r="M53" s="12">
        <v>2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3" t="s">
        <v>56</v>
      </c>
      <c r="T53" s="3" t="s">
        <v>12</v>
      </c>
      <c r="U53" s="27">
        <v>5575.4</v>
      </c>
      <c r="V53" s="27">
        <v>0</v>
      </c>
      <c r="W53" s="27">
        <v>0</v>
      </c>
      <c r="X53" s="27">
        <v>0</v>
      </c>
      <c r="Y53" s="27">
        <v>0</v>
      </c>
      <c r="Z53" s="27">
        <v>0</v>
      </c>
      <c r="AA53" s="27">
        <f>U53+V53+W53+X53+Y53+Z53</f>
        <v>5575.4</v>
      </c>
      <c r="AB53" s="14">
        <v>2015</v>
      </c>
      <c r="AG53" s="2"/>
      <c r="AH53" s="11"/>
    </row>
    <row r="54" spans="2:34" ht="37.5" x14ac:dyDescent="0.3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3" t="s">
        <v>57</v>
      </c>
      <c r="T54" s="3" t="s">
        <v>32</v>
      </c>
      <c r="U54" s="14">
        <v>1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f>SUM(U54:Z54)</f>
        <v>1</v>
      </c>
      <c r="AB54" s="14">
        <v>2015</v>
      </c>
      <c r="AG54" s="2"/>
      <c r="AH54" s="11"/>
    </row>
    <row r="55" spans="2:34" ht="95.25" customHeight="1" x14ac:dyDescent="0.3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9" t="s">
        <v>58</v>
      </c>
      <c r="T55" s="20" t="s">
        <v>12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23">
        <v>2020</v>
      </c>
      <c r="AG55" s="2"/>
      <c r="AH55" s="11"/>
    </row>
    <row r="56" spans="2:34" ht="56.25" x14ac:dyDescent="0.3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3" t="s">
        <v>59</v>
      </c>
      <c r="T56" s="3" t="s">
        <v>32</v>
      </c>
      <c r="U56" s="14">
        <v>1</v>
      </c>
      <c r="V56" s="14">
        <v>1</v>
      </c>
      <c r="W56" s="14">
        <v>1</v>
      </c>
      <c r="X56" s="14">
        <v>1</v>
      </c>
      <c r="Y56" s="14">
        <v>1</v>
      </c>
      <c r="Z56" s="14">
        <v>1</v>
      </c>
      <c r="AA56" s="14">
        <f>SUM(U56:Z56)</f>
        <v>6</v>
      </c>
      <c r="AB56" s="14">
        <v>2020</v>
      </c>
      <c r="AG56" s="2"/>
      <c r="AH56" s="11"/>
    </row>
    <row r="57" spans="2:34" ht="37.5" x14ac:dyDescent="0.3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3" t="s">
        <v>60</v>
      </c>
      <c r="T57" s="3" t="s">
        <v>44</v>
      </c>
      <c r="U57" s="14">
        <v>1</v>
      </c>
      <c r="V57" s="14">
        <v>1</v>
      </c>
      <c r="W57" s="14">
        <v>1</v>
      </c>
      <c r="X57" s="14">
        <v>1</v>
      </c>
      <c r="Y57" s="14">
        <v>1</v>
      </c>
      <c r="Z57" s="14">
        <v>1</v>
      </c>
      <c r="AA57" s="14">
        <v>1</v>
      </c>
      <c r="AB57" s="14">
        <v>2020</v>
      </c>
      <c r="AG57" s="2"/>
      <c r="AH57" s="11"/>
    </row>
    <row r="58" spans="2:34" ht="90.75" customHeight="1" x14ac:dyDescent="0.3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3" t="s">
        <v>61</v>
      </c>
      <c r="T58" s="3" t="s">
        <v>32</v>
      </c>
      <c r="U58" s="14">
        <v>1</v>
      </c>
      <c r="V58" s="14">
        <v>1</v>
      </c>
      <c r="W58" s="14">
        <v>1</v>
      </c>
      <c r="X58" s="14">
        <v>1</v>
      </c>
      <c r="Y58" s="14">
        <v>1</v>
      </c>
      <c r="Z58" s="14">
        <v>1</v>
      </c>
      <c r="AA58" s="14">
        <f>SUM(U58:Z58)</f>
        <v>6</v>
      </c>
      <c r="AB58" s="14">
        <v>2020</v>
      </c>
      <c r="AG58" s="2"/>
      <c r="AH58" s="11"/>
    </row>
    <row r="59" spans="2:34" ht="56.25" x14ac:dyDescent="0.3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3" t="s">
        <v>62</v>
      </c>
      <c r="T59" s="3" t="s">
        <v>44</v>
      </c>
      <c r="U59" s="14">
        <v>1</v>
      </c>
      <c r="V59" s="14">
        <v>1</v>
      </c>
      <c r="W59" s="14">
        <v>1</v>
      </c>
      <c r="X59" s="14">
        <v>1</v>
      </c>
      <c r="Y59" s="14">
        <v>1</v>
      </c>
      <c r="Z59" s="14">
        <v>1</v>
      </c>
      <c r="AA59" s="14">
        <v>1</v>
      </c>
      <c r="AB59" s="14">
        <v>2020</v>
      </c>
      <c r="AG59" s="2"/>
      <c r="AH59" s="11"/>
    </row>
    <row r="60" spans="2:34" ht="57" customHeight="1" x14ac:dyDescent="0.3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3" t="s">
        <v>63</v>
      </c>
      <c r="T60" s="3" t="s">
        <v>28</v>
      </c>
      <c r="U60" s="14">
        <v>2</v>
      </c>
      <c r="V60" s="14">
        <v>8</v>
      </c>
      <c r="W60" s="14">
        <v>7</v>
      </c>
      <c r="X60" s="14">
        <v>2</v>
      </c>
      <c r="Y60" s="14">
        <v>2</v>
      </c>
      <c r="Z60" s="14">
        <v>2</v>
      </c>
      <c r="AA60" s="14">
        <f>SUM(U60:Z60)</f>
        <v>23</v>
      </c>
      <c r="AB60" s="14">
        <v>2020</v>
      </c>
      <c r="AG60" s="2"/>
      <c r="AH60" s="11"/>
    </row>
    <row r="61" spans="2:34" ht="75" x14ac:dyDescent="0.3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3" t="s">
        <v>64</v>
      </c>
      <c r="T61" s="3" t="s">
        <v>44</v>
      </c>
      <c r="U61" s="14">
        <v>1</v>
      </c>
      <c r="V61" s="14">
        <v>1</v>
      </c>
      <c r="W61" s="14">
        <v>1</v>
      </c>
      <c r="X61" s="14">
        <v>1</v>
      </c>
      <c r="Y61" s="14">
        <v>1</v>
      </c>
      <c r="Z61" s="14">
        <v>1</v>
      </c>
      <c r="AA61" s="14">
        <v>1</v>
      </c>
      <c r="AB61" s="14">
        <v>2020</v>
      </c>
      <c r="AG61" s="2"/>
      <c r="AH61" s="11"/>
    </row>
    <row r="62" spans="2:34" ht="100.5" customHeight="1" x14ac:dyDescent="0.3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3" t="s">
        <v>65</v>
      </c>
      <c r="T62" s="3" t="s">
        <v>32</v>
      </c>
      <c r="U62" s="14">
        <v>1</v>
      </c>
      <c r="V62" s="14">
        <v>1</v>
      </c>
      <c r="W62" s="14">
        <v>1</v>
      </c>
      <c r="X62" s="14">
        <v>1</v>
      </c>
      <c r="Y62" s="14">
        <v>1</v>
      </c>
      <c r="Z62" s="14">
        <v>1</v>
      </c>
      <c r="AA62" s="14">
        <f>SUM(U62:Z62)</f>
        <v>6</v>
      </c>
      <c r="AB62" s="14">
        <v>2020</v>
      </c>
      <c r="AG62" s="2"/>
      <c r="AH62" s="11"/>
    </row>
    <row r="63" spans="2:34" ht="93.75" x14ac:dyDescent="0.35">
      <c r="B63" s="12">
        <v>0</v>
      </c>
      <c r="C63" s="12">
        <v>1</v>
      </c>
      <c r="D63" s="12">
        <v>1</v>
      </c>
      <c r="E63" s="12">
        <v>0</v>
      </c>
      <c r="F63" s="12">
        <v>7</v>
      </c>
      <c r="G63" s="12">
        <v>0</v>
      </c>
      <c r="H63" s="12">
        <v>9</v>
      </c>
      <c r="I63" s="12">
        <v>0</v>
      </c>
      <c r="J63" s="12">
        <v>1</v>
      </c>
      <c r="K63" s="12">
        <v>1</v>
      </c>
      <c r="L63" s="12">
        <v>0</v>
      </c>
      <c r="M63" s="12">
        <v>4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9" t="s">
        <v>66</v>
      </c>
      <c r="T63" s="20" t="s">
        <v>12</v>
      </c>
      <c r="U63" s="30">
        <f t="shared" ref="U63:AA63" si="7">U65+U67</f>
        <v>129</v>
      </c>
      <c r="V63" s="30">
        <f t="shared" si="7"/>
        <v>80</v>
      </c>
      <c r="W63" s="30">
        <f t="shared" si="7"/>
        <v>81</v>
      </c>
      <c r="X63" s="30">
        <f t="shared" si="7"/>
        <v>81</v>
      </c>
      <c r="Y63" s="30">
        <f t="shared" si="7"/>
        <v>23</v>
      </c>
      <c r="Z63" s="30">
        <f t="shared" si="7"/>
        <v>23</v>
      </c>
      <c r="AA63" s="30">
        <f t="shared" si="7"/>
        <v>417</v>
      </c>
      <c r="AB63" s="23" t="s">
        <v>26</v>
      </c>
      <c r="AG63" s="2"/>
      <c r="AH63" s="11"/>
    </row>
    <row r="64" spans="2:34" ht="113.25" customHeight="1" x14ac:dyDescent="0.3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3" t="s">
        <v>67</v>
      </c>
      <c r="T64" s="3" t="s">
        <v>32</v>
      </c>
      <c r="U64" s="14">
        <v>107</v>
      </c>
      <c r="V64" s="14">
        <v>103</v>
      </c>
      <c r="W64" s="14">
        <v>103</v>
      </c>
      <c r="X64" s="14">
        <v>103</v>
      </c>
      <c r="Y64" s="14">
        <v>103</v>
      </c>
      <c r="Z64" s="14">
        <v>100</v>
      </c>
      <c r="AA64" s="14">
        <v>100</v>
      </c>
      <c r="AB64" s="14">
        <v>2020</v>
      </c>
      <c r="AG64" s="2"/>
      <c r="AH64" s="11"/>
    </row>
    <row r="65" spans="2:34" ht="56.25" x14ac:dyDescent="0.35">
      <c r="B65" s="12">
        <v>0</v>
      </c>
      <c r="C65" s="12">
        <v>1</v>
      </c>
      <c r="D65" s="12">
        <v>1</v>
      </c>
      <c r="E65" s="12">
        <v>0</v>
      </c>
      <c r="F65" s="12">
        <v>7</v>
      </c>
      <c r="G65" s="12">
        <v>0</v>
      </c>
      <c r="H65" s="12">
        <v>9</v>
      </c>
      <c r="I65" s="12">
        <v>0</v>
      </c>
      <c r="J65" s="12">
        <v>1</v>
      </c>
      <c r="K65" s="12">
        <v>1</v>
      </c>
      <c r="L65" s="12">
        <v>0</v>
      </c>
      <c r="M65" s="12">
        <v>4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3" t="s">
        <v>68</v>
      </c>
      <c r="T65" s="3" t="s">
        <v>12</v>
      </c>
      <c r="U65" s="31">
        <v>40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27">
        <f>U65+V65+W65+X65+Y65+Z65</f>
        <v>40</v>
      </c>
      <c r="AB65" s="14">
        <v>2015</v>
      </c>
      <c r="AG65" s="2"/>
      <c r="AH65" s="11"/>
    </row>
    <row r="66" spans="2:34" ht="97.5" customHeight="1" x14ac:dyDescent="0.3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3" t="s">
        <v>69</v>
      </c>
      <c r="T66" s="3" t="s">
        <v>32</v>
      </c>
      <c r="U66" s="14">
        <v>107</v>
      </c>
      <c r="V66" s="14">
        <v>103</v>
      </c>
      <c r="W66" s="14">
        <v>103</v>
      </c>
      <c r="X66" s="14">
        <v>103</v>
      </c>
      <c r="Y66" s="14">
        <v>103</v>
      </c>
      <c r="Z66" s="17">
        <v>0</v>
      </c>
      <c r="AA66" s="17">
        <v>103</v>
      </c>
      <c r="AB66" s="17">
        <v>2019</v>
      </c>
      <c r="AC66" s="65"/>
      <c r="AG66" s="2"/>
      <c r="AH66" s="11"/>
    </row>
    <row r="67" spans="2:34" ht="37.5" x14ac:dyDescent="0.35">
      <c r="B67" s="12">
        <v>0</v>
      </c>
      <c r="C67" s="12">
        <v>1</v>
      </c>
      <c r="D67" s="12">
        <v>1</v>
      </c>
      <c r="E67" s="12">
        <v>0</v>
      </c>
      <c r="F67" s="12">
        <v>7</v>
      </c>
      <c r="G67" s="12">
        <v>0</v>
      </c>
      <c r="H67" s="12">
        <v>9</v>
      </c>
      <c r="I67" s="12">
        <v>0</v>
      </c>
      <c r="J67" s="12">
        <v>1</v>
      </c>
      <c r="K67" s="12">
        <v>1</v>
      </c>
      <c r="L67" s="12">
        <v>0</v>
      </c>
      <c r="M67" s="12">
        <v>4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3" t="s">
        <v>70</v>
      </c>
      <c r="T67" s="3" t="s">
        <v>12</v>
      </c>
      <c r="U67" s="31">
        <v>89</v>
      </c>
      <c r="V67" s="31">
        <v>80</v>
      </c>
      <c r="W67" s="31">
        <v>81</v>
      </c>
      <c r="X67" s="31">
        <v>81</v>
      </c>
      <c r="Y67" s="31">
        <v>23</v>
      </c>
      <c r="Z67" s="32">
        <v>23</v>
      </c>
      <c r="AA67" s="28">
        <f>U67+V67+W67+X67+Y67+Z67</f>
        <v>377</v>
      </c>
      <c r="AB67" s="17" t="s">
        <v>26</v>
      </c>
      <c r="AC67" s="67"/>
      <c r="AG67" s="2"/>
      <c r="AH67" s="11"/>
    </row>
    <row r="68" spans="2:34" ht="96" customHeight="1" x14ac:dyDescent="0.3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3" t="s">
        <v>71</v>
      </c>
      <c r="T68" s="3" t="s">
        <v>32</v>
      </c>
      <c r="U68" s="14">
        <v>89</v>
      </c>
      <c r="V68" s="14">
        <v>89</v>
      </c>
      <c r="W68" s="14">
        <v>103</v>
      </c>
      <c r="X68" s="14">
        <v>103</v>
      </c>
      <c r="Y68" s="14">
        <v>103</v>
      </c>
      <c r="Z68" s="17">
        <v>0</v>
      </c>
      <c r="AA68" s="17">
        <v>103</v>
      </c>
      <c r="AB68" s="17">
        <v>2019</v>
      </c>
      <c r="AC68" s="65"/>
      <c r="AG68" s="2"/>
      <c r="AH68" s="11"/>
    </row>
    <row r="69" spans="2:34" ht="93.75" x14ac:dyDescent="0.35">
      <c r="B69" s="12">
        <v>0</v>
      </c>
      <c r="C69" s="12">
        <v>1</v>
      </c>
      <c r="D69" s="12">
        <v>1</v>
      </c>
      <c r="E69" s="12">
        <v>0</v>
      </c>
      <c r="F69" s="12">
        <v>7</v>
      </c>
      <c r="G69" s="12">
        <v>0</v>
      </c>
      <c r="H69" s="12">
        <v>0</v>
      </c>
      <c r="I69" s="12">
        <v>0</v>
      </c>
      <c r="J69" s="12">
        <v>1</v>
      </c>
      <c r="K69" s="12">
        <v>1</v>
      </c>
      <c r="L69" s="12">
        <v>0</v>
      </c>
      <c r="M69" s="12">
        <v>5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9" t="s">
        <v>72</v>
      </c>
      <c r="T69" s="20" t="s">
        <v>12</v>
      </c>
      <c r="U69" s="21">
        <f t="shared" ref="U69:AA69" si="8">U71+U73+U75+U76+U77+U78+U80+U82</f>
        <v>16131.1</v>
      </c>
      <c r="V69" s="21">
        <f t="shared" si="8"/>
        <v>15925.2</v>
      </c>
      <c r="W69" s="21">
        <f t="shared" si="8"/>
        <v>18298.599999999999</v>
      </c>
      <c r="X69" s="21">
        <f t="shared" si="8"/>
        <v>10186.6</v>
      </c>
      <c r="Y69" s="21">
        <f t="shared" si="8"/>
        <v>5125.7999999999993</v>
      </c>
      <c r="Z69" s="79">
        <f t="shared" si="8"/>
        <v>10168.299999999999</v>
      </c>
      <c r="AA69" s="79">
        <f t="shared" si="8"/>
        <v>75835.599999999991</v>
      </c>
      <c r="AB69" s="33">
        <v>2020</v>
      </c>
      <c r="AC69" s="64"/>
      <c r="AG69" s="2"/>
      <c r="AH69" s="11"/>
    </row>
    <row r="70" spans="2:34" ht="57" customHeight="1" x14ac:dyDescent="0.3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3" t="s">
        <v>73</v>
      </c>
      <c r="T70" s="3" t="s">
        <v>32</v>
      </c>
      <c r="U70" s="14">
        <v>13</v>
      </c>
      <c r="V70" s="14">
        <v>18</v>
      </c>
      <c r="W70" s="14">
        <v>30</v>
      </c>
      <c r="X70" s="14">
        <v>86</v>
      </c>
      <c r="Y70" s="14">
        <v>85</v>
      </c>
      <c r="Z70" s="55">
        <v>9</v>
      </c>
      <c r="AA70" s="55">
        <f>SUM(U70:Z70)</f>
        <v>241</v>
      </c>
      <c r="AB70" s="14">
        <v>2020</v>
      </c>
      <c r="AG70" s="2"/>
      <c r="AH70" s="11"/>
    </row>
    <row r="71" spans="2:34" ht="138.75" customHeight="1" x14ac:dyDescent="0.35">
      <c r="B71" s="12">
        <v>0</v>
      </c>
      <c r="C71" s="12">
        <v>1</v>
      </c>
      <c r="D71" s="12">
        <v>1</v>
      </c>
      <c r="E71" s="12">
        <v>0</v>
      </c>
      <c r="F71" s="12">
        <v>7</v>
      </c>
      <c r="G71" s="12">
        <v>0</v>
      </c>
      <c r="H71" s="12">
        <v>0</v>
      </c>
      <c r="I71" s="12">
        <v>0</v>
      </c>
      <c r="J71" s="12">
        <v>1</v>
      </c>
      <c r="K71" s="12">
        <v>1</v>
      </c>
      <c r="L71" s="12">
        <v>0</v>
      </c>
      <c r="M71" s="12">
        <v>5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26" t="s">
        <v>74</v>
      </c>
      <c r="T71" s="3" t="s">
        <v>12</v>
      </c>
      <c r="U71" s="27">
        <v>14798.2</v>
      </c>
      <c r="V71" s="27">
        <v>9421.6</v>
      </c>
      <c r="W71" s="27">
        <v>16699.7</v>
      </c>
      <c r="X71" s="27">
        <v>9077.4</v>
      </c>
      <c r="Y71" s="27">
        <v>4216.2</v>
      </c>
      <c r="Z71" s="77">
        <v>10168.299999999999</v>
      </c>
      <c r="AA71" s="77">
        <f>U71+V71+W71+X71+Y71+Z71</f>
        <v>64381.399999999994</v>
      </c>
      <c r="AB71" s="14">
        <v>2020</v>
      </c>
      <c r="AG71" s="2"/>
      <c r="AH71" s="11"/>
    </row>
    <row r="72" spans="2:34" ht="56.25" x14ac:dyDescent="0.3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3" t="s">
        <v>75</v>
      </c>
      <c r="T72" s="3" t="s">
        <v>32</v>
      </c>
      <c r="U72" s="14">
        <v>8</v>
      </c>
      <c r="V72" s="14">
        <v>18</v>
      </c>
      <c r="W72" s="14">
        <v>22</v>
      </c>
      <c r="X72" s="14">
        <v>1</v>
      </c>
      <c r="Y72" s="14">
        <v>14</v>
      </c>
      <c r="Z72" s="55">
        <v>9</v>
      </c>
      <c r="AA72" s="14">
        <f>U72+V72+W72+X72+Y72+Z72</f>
        <v>72</v>
      </c>
      <c r="AB72" s="14">
        <v>2020</v>
      </c>
      <c r="AG72" s="2"/>
      <c r="AH72" s="11"/>
    </row>
    <row r="73" spans="2:34" ht="37.5" x14ac:dyDescent="0.35">
      <c r="B73" s="12">
        <v>0</v>
      </c>
      <c r="C73" s="12">
        <v>1</v>
      </c>
      <c r="D73" s="12">
        <v>1</v>
      </c>
      <c r="E73" s="12">
        <v>0</v>
      </c>
      <c r="F73" s="12">
        <v>7</v>
      </c>
      <c r="G73" s="12">
        <v>0</v>
      </c>
      <c r="H73" s="12">
        <v>0</v>
      </c>
      <c r="I73" s="12">
        <v>0</v>
      </c>
      <c r="J73" s="12">
        <v>1</v>
      </c>
      <c r="K73" s="12">
        <v>1</v>
      </c>
      <c r="L73" s="12">
        <v>0</v>
      </c>
      <c r="M73" s="12">
        <v>5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3" t="s">
        <v>76</v>
      </c>
      <c r="T73" s="3" t="s">
        <v>77</v>
      </c>
      <c r="U73" s="27">
        <v>1332.9</v>
      </c>
      <c r="V73" s="27">
        <v>377.5</v>
      </c>
      <c r="W73" s="27">
        <v>514.6</v>
      </c>
      <c r="X73" s="27">
        <v>941.2</v>
      </c>
      <c r="Y73" s="27">
        <v>0</v>
      </c>
      <c r="Z73" s="27">
        <v>0</v>
      </c>
      <c r="AA73" s="27">
        <f>U73+V73+W73+X73+Y73+Z73</f>
        <v>3166.2</v>
      </c>
      <c r="AB73" s="14">
        <v>2018</v>
      </c>
      <c r="AG73" s="2"/>
      <c r="AH73" s="11"/>
    </row>
    <row r="74" spans="2:34" ht="58.5" customHeight="1" x14ac:dyDescent="0.3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3" t="s">
        <v>78</v>
      </c>
      <c r="T74" s="3" t="s">
        <v>32</v>
      </c>
      <c r="U74" s="14">
        <v>7</v>
      </c>
      <c r="V74" s="14">
        <v>5</v>
      </c>
      <c r="W74" s="14">
        <v>1</v>
      </c>
      <c r="X74" s="14">
        <v>1</v>
      </c>
      <c r="Y74" s="14">
        <v>0</v>
      </c>
      <c r="Z74" s="14">
        <v>0</v>
      </c>
      <c r="AA74" s="14">
        <f>SUM(U74:Z74)</f>
        <v>14</v>
      </c>
      <c r="AB74" s="14">
        <v>2018</v>
      </c>
      <c r="AG74" s="2"/>
      <c r="AH74" s="11"/>
    </row>
    <row r="75" spans="2:34" ht="24.75" customHeight="1" x14ac:dyDescent="0.35">
      <c r="B75" s="12">
        <v>0</v>
      </c>
      <c r="C75" s="12">
        <v>1</v>
      </c>
      <c r="D75" s="12">
        <v>1</v>
      </c>
      <c r="E75" s="12">
        <v>0</v>
      </c>
      <c r="F75" s="12">
        <v>7</v>
      </c>
      <c r="G75" s="12">
        <v>0</v>
      </c>
      <c r="H75" s="12">
        <v>0</v>
      </c>
      <c r="I75" s="12">
        <v>0</v>
      </c>
      <c r="J75" s="12">
        <v>1</v>
      </c>
      <c r="K75" s="12">
        <v>1</v>
      </c>
      <c r="L75" s="12">
        <v>0</v>
      </c>
      <c r="M75" s="12">
        <v>5</v>
      </c>
      <c r="N75" s="12" t="s">
        <v>79</v>
      </c>
      <c r="O75" s="12">
        <v>2</v>
      </c>
      <c r="P75" s="12">
        <v>7</v>
      </c>
      <c r="Q75" s="12">
        <v>0</v>
      </c>
      <c r="R75" s="12">
        <v>0</v>
      </c>
      <c r="S75" s="116" t="s">
        <v>80</v>
      </c>
      <c r="T75" s="104" t="s">
        <v>12</v>
      </c>
      <c r="U75" s="27">
        <v>0</v>
      </c>
      <c r="V75" s="27">
        <v>176.8</v>
      </c>
      <c r="W75" s="27">
        <v>0</v>
      </c>
      <c r="X75" s="27">
        <v>0</v>
      </c>
      <c r="Y75" s="27">
        <v>7.5</v>
      </c>
      <c r="Z75" s="27">
        <v>0</v>
      </c>
      <c r="AA75" s="27">
        <f>U75+V75+W75+X75+Y75+Z75</f>
        <v>184.3</v>
      </c>
      <c r="AB75" s="14">
        <v>2019</v>
      </c>
      <c r="AG75" s="2"/>
      <c r="AH75" s="11"/>
    </row>
    <row r="76" spans="2:34" ht="32.25" customHeight="1" x14ac:dyDescent="0.35">
      <c r="B76" s="12">
        <v>0</v>
      </c>
      <c r="C76" s="12">
        <v>1</v>
      </c>
      <c r="D76" s="12">
        <v>1</v>
      </c>
      <c r="E76" s="12">
        <v>0</v>
      </c>
      <c r="F76" s="12">
        <v>7</v>
      </c>
      <c r="G76" s="12">
        <v>0</v>
      </c>
      <c r="H76" s="12">
        <v>1</v>
      </c>
      <c r="I76" s="12">
        <v>0</v>
      </c>
      <c r="J76" s="12">
        <v>1</v>
      </c>
      <c r="K76" s="12">
        <v>1</v>
      </c>
      <c r="L76" s="12">
        <v>0</v>
      </c>
      <c r="M76" s="12">
        <v>5</v>
      </c>
      <c r="N76" s="12">
        <v>5</v>
      </c>
      <c r="O76" s="12">
        <v>0</v>
      </c>
      <c r="P76" s="12">
        <v>2</v>
      </c>
      <c r="Q76" s="12">
        <v>7</v>
      </c>
      <c r="R76" s="12" t="s">
        <v>81</v>
      </c>
      <c r="S76" s="117"/>
      <c r="T76" s="119"/>
      <c r="U76" s="27">
        <v>0</v>
      </c>
      <c r="V76" s="27">
        <v>4164.6000000000004</v>
      </c>
      <c r="W76" s="27">
        <v>0</v>
      </c>
      <c r="X76" s="27">
        <v>0</v>
      </c>
      <c r="Y76" s="27">
        <v>0</v>
      </c>
      <c r="Z76" s="27">
        <v>0</v>
      </c>
      <c r="AA76" s="27">
        <f>U76+V76+W76+X76+Y76+Z76</f>
        <v>4164.6000000000004</v>
      </c>
      <c r="AB76" s="14">
        <v>2016</v>
      </c>
      <c r="AG76" s="2"/>
      <c r="AH76" s="11"/>
    </row>
    <row r="77" spans="2:34" ht="22.5" customHeight="1" x14ac:dyDescent="0.35">
      <c r="B77" s="12">
        <v>0</v>
      </c>
      <c r="C77" s="12">
        <v>1</v>
      </c>
      <c r="D77" s="12">
        <v>1</v>
      </c>
      <c r="E77" s="12">
        <v>0</v>
      </c>
      <c r="F77" s="12">
        <v>7</v>
      </c>
      <c r="G77" s="12">
        <v>0</v>
      </c>
      <c r="H77" s="12">
        <v>1</v>
      </c>
      <c r="I77" s="12">
        <v>0</v>
      </c>
      <c r="J77" s="12">
        <v>1</v>
      </c>
      <c r="K77" s="12">
        <v>1</v>
      </c>
      <c r="L77" s="12">
        <v>0</v>
      </c>
      <c r="M77" s="12">
        <v>5</v>
      </c>
      <c r="N77" s="12" t="s">
        <v>82</v>
      </c>
      <c r="O77" s="12">
        <v>0</v>
      </c>
      <c r="P77" s="12">
        <v>2</v>
      </c>
      <c r="Q77" s="12">
        <v>7</v>
      </c>
      <c r="R77" s="12" t="s">
        <v>83</v>
      </c>
      <c r="S77" s="117"/>
      <c r="T77" s="119"/>
      <c r="U77" s="27">
        <v>0</v>
      </c>
      <c r="V77" s="27">
        <v>1784.7</v>
      </c>
      <c r="W77" s="27">
        <v>0</v>
      </c>
      <c r="X77" s="27">
        <v>0</v>
      </c>
      <c r="Y77" s="27">
        <v>0</v>
      </c>
      <c r="Z77" s="27">
        <v>0</v>
      </c>
      <c r="AA77" s="27">
        <f>U77+V77+W77+X77+Y77+Z77</f>
        <v>1784.7</v>
      </c>
      <c r="AB77" s="14">
        <v>2016</v>
      </c>
      <c r="AG77" s="2"/>
      <c r="AH77" s="11"/>
    </row>
    <row r="78" spans="2:34" ht="29.25" customHeight="1" x14ac:dyDescent="0.35">
      <c r="B78" s="12">
        <v>0</v>
      </c>
      <c r="C78" s="12">
        <v>1</v>
      </c>
      <c r="D78" s="12">
        <v>1</v>
      </c>
      <c r="E78" s="12">
        <v>0</v>
      </c>
      <c r="F78" s="12">
        <v>7</v>
      </c>
      <c r="G78" s="12">
        <v>0</v>
      </c>
      <c r="H78" s="12">
        <v>1</v>
      </c>
      <c r="I78" s="12">
        <v>0</v>
      </c>
      <c r="J78" s="12">
        <v>1</v>
      </c>
      <c r="K78" s="12">
        <v>1</v>
      </c>
      <c r="L78" s="12">
        <v>0</v>
      </c>
      <c r="M78" s="12">
        <v>5</v>
      </c>
      <c r="N78" s="12" t="s">
        <v>79</v>
      </c>
      <c r="O78" s="12">
        <v>0</v>
      </c>
      <c r="P78" s="12">
        <v>2</v>
      </c>
      <c r="Q78" s="12">
        <v>7</v>
      </c>
      <c r="R78" s="12">
        <v>0</v>
      </c>
      <c r="S78" s="118"/>
      <c r="T78" s="112"/>
      <c r="U78" s="27">
        <v>0</v>
      </c>
      <c r="V78" s="27">
        <v>0</v>
      </c>
      <c r="W78" s="27">
        <v>0</v>
      </c>
      <c r="X78" s="27">
        <v>0</v>
      </c>
      <c r="Y78" s="27">
        <v>747.4</v>
      </c>
      <c r="Z78" s="27">
        <v>0</v>
      </c>
      <c r="AA78" s="27">
        <f>U78+V78+W78+X78+Y78+Z78</f>
        <v>747.4</v>
      </c>
      <c r="AB78" s="14">
        <v>2019</v>
      </c>
      <c r="AG78" s="2"/>
      <c r="AH78" s="11"/>
    </row>
    <row r="79" spans="2:34" ht="114.75" customHeight="1" x14ac:dyDescent="0.35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3" t="s">
        <v>84</v>
      </c>
      <c r="T79" s="3" t="s">
        <v>32</v>
      </c>
      <c r="U79" s="14">
        <v>0</v>
      </c>
      <c r="V79" s="14">
        <v>2</v>
      </c>
      <c r="W79" s="14">
        <v>0</v>
      </c>
      <c r="X79" s="14">
        <v>0</v>
      </c>
      <c r="Y79" s="14">
        <v>1</v>
      </c>
      <c r="Z79" s="14">
        <v>0</v>
      </c>
      <c r="AA79" s="14">
        <f>SUM(U79:Z79)</f>
        <v>3</v>
      </c>
      <c r="AB79" s="14">
        <v>2019</v>
      </c>
      <c r="AG79" s="2"/>
      <c r="AH79" s="11"/>
    </row>
    <row r="80" spans="2:34" ht="79.5" customHeight="1" x14ac:dyDescent="0.35">
      <c r="B80" s="12">
        <v>0</v>
      </c>
      <c r="C80" s="12">
        <v>1</v>
      </c>
      <c r="D80" s="12">
        <v>1</v>
      </c>
      <c r="E80" s="12">
        <v>0</v>
      </c>
      <c r="F80" s="12">
        <v>7</v>
      </c>
      <c r="G80" s="12">
        <v>0</v>
      </c>
      <c r="H80" s="12">
        <v>0</v>
      </c>
      <c r="I80" s="12">
        <v>0</v>
      </c>
      <c r="J80" s="12">
        <v>1</v>
      </c>
      <c r="K80" s="12">
        <v>1</v>
      </c>
      <c r="L80" s="12">
        <v>0</v>
      </c>
      <c r="M80" s="12">
        <v>5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3" t="s">
        <v>85</v>
      </c>
      <c r="T80" s="3" t="s">
        <v>77</v>
      </c>
      <c r="U80" s="31">
        <v>0</v>
      </c>
      <c r="V80" s="31">
        <v>0</v>
      </c>
      <c r="W80" s="31">
        <v>84.3</v>
      </c>
      <c r="X80" s="31">
        <v>168</v>
      </c>
      <c r="Y80" s="31">
        <v>154.69999999999999</v>
      </c>
      <c r="Z80" s="31">
        <v>0</v>
      </c>
      <c r="AA80" s="31">
        <f>U80+V80+W80+X80+Y80+Z80</f>
        <v>407</v>
      </c>
      <c r="AB80" s="14">
        <v>2019</v>
      </c>
      <c r="AG80" s="2"/>
      <c r="AH80" s="11"/>
    </row>
    <row r="81" spans="2:34" ht="75" x14ac:dyDescent="0.35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3" t="s">
        <v>86</v>
      </c>
      <c r="T81" s="3" t="s">
        <v>32</v>
      </c>
      <c r="U81" s="14">
        <v>0</v>
      </c>
      <c r="V81" s="14">
        <v>0</v>
      </c>
      <c r="W81" s="14">
        <v>8</v>
      </c>
      <c r="X81" s="14">
        <v>86</v>
      </c>
      <c r="Y81" s="14">
        <v>85</v>
      </c>
      <c r="Z81" s="14">
        <v>0</v>
      </c>
      <c r="AA81" s="29">
        <f>U81+V81+W81+X81+Y81+Z81</f>
        <v>179</v>
      </c>
      <c r="AB81" s="14">
        <v>2019</v>
      </c>
      <c r="AG81" s="2"/>
      <c r="AH81" s="11"/>
    </row>
    <row r="82" spans="2:34" ht="93.75" x14ac:dyDescent="0.35">
      <c r="B82" s="12">
        <v>0</v>
      </c>
      <c r="C82" s="12">
        <v>1</v>
      </c>
      <c r="D82" s="12">
        <v>1</v>
      </c>
      <c r="E82" s="12">
        <v>0</v>
      </c>
      <c r="F82" s="12">
        <v>7</v>
      </c>
      <c r="G82" s="12">
        <v>0</v>
      </c>
      <c r="H82" s="12">
        <v>0</v>
      </c>
      <c r="I82" s="12">
        <v>0</v>
      </c>
      <c r="J82" s="12">
        <v>1</v>
      </c>
      <c r="K82" s="12">
        <v>1</v>
      </c>
      <c r="L82" s="12">
        <v>0</v>
      </c>
      <c r="M82" s="12">
        <v>5</v>
      </c>
      <c r="N82" s="12">
        <v>1</v>
      </c>
      <c r="O82" s="12">
        <v>0</v>
      </c>
      <c r="P82" s="12">
        <v>7</v>
      </c>
      <c r="Q82" s="12">
        <v>6</v>
      </c>
      <c r="R82" s="12" t="s">
        <v>87</v>
      </c>
      <c r="S82" s="13" t="s">
        <v>88</v>
      </c>
      <c r="T82" s="3" t="s">
        <v>77</v>
      </c>
      <c r="U82" s="31">
        <v>0</v>
      </c>
      <c r="V82" s="31">
        <v>0</v>
      </c>
      <c r="W82" s="27">
        <v>1000</v>
      </c>
      <c r="X82" s="31">
        <v>0</v>
      </c>
      <c r="Y82" s="31">
        <v>0</v>
      </c>
      <c r="Z82" s="31">
        <v>0</v>
      </c>
      <c r="AA82" s="27">
        <f>U82+V82+W82+X82+Y82+Z82</f>
        <v>1000</v>
      </c>
      <c r="AB82" s="14">
        <v>2017</v>
      </c>
      <c r="AG82" s="2"/>
      <c r="AH82" s="11"/>
    </row>
    <row r="83" spans="2:34" ht="117" customHeight="1" x14ac:dyDescent="0.35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3" t="s">
        <v>89</v>
      </c>
      <c r="T83" s="3" t="s">
        <v>32</v>
      </c>
      <c r="U83" s="14">
        <v>0</v>
      </c>
      <c r="V83" s="14">
        <v>0</v>
      </c>
      <c r="W83" s="14">
        <v>1</v>
      </c>
      <c r="X83" s="14">
        <v>0</v>
      </c>
      <c r="Y83" s="14">
        <v>0</v>
      </c>
      <c r="Z83" s="14">
        <v>0</v>
      </c>
      <c r="AA83" s="24">
        <f>U83+V83+W83+X83+Y83+Z83</f>
        <v>1</v>
      </c>
      <c r="AB83" s="14">
        <v>2017</v>
      </c>
      <c r="AG83" s="2"/>
      <c r="AH83" s="11"/>
    </row>
    <row r="84" spans="2:34" ht="95.25" customHeight="1" x14ac:dyDescent="0.35">
      <c r="B84" s="12">
        <v>0</v>
      </c>
      <c r="C84" s="12">
        <v>1</v>
      </c>
      <c r="D84" s="12">
        <v>1</v>
      </c>
      <c r="E84" s="12">
        <v>0</v>
      </c>
      <c r="F84" s="12">
        <v>7</v>
      </c>
      <c r="G84" s="12">
        <v>0</v>
      </c>
      <c r="H84" s="12">
        <v>0</v>
      </c>
      <c r="I84" s="12">
        <v>0</v>
      </c>
      <c r="J84" s="12">
        <v>1</v>
      </c>
      <c r="K84" s="12">
        <v>1</v>
      </c>
      <c r="L84" s="12">
        <v>0</v>
      </c>
      <c r="M84" s="12">
        <v>6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9" t="s">
        <v>90</v>
      </c>
      <c r="T84" s="20" t="s">
        <v>12</v>
      </c>
      <c r="U84" s="21">
        <f t="shared" ref="U84:AA84" si="9">U86+U88+U90+U92+U95</f>
        <v>15629.1</v>
      </c>
      <c r="V84" s="21">
        <f t="shared" si="9"/>
        <v>5151</v>
      </c>
      <c r="W84" s="21">
        <f t="shared" si="9"/>
        <v>1795.3999999999999</v>
      </c>
      <c r="X84" s="21">
        <f t="shared" si="9"/>
        <v>1726.9</v>
      </c>
      <c r="Y84" s="21">
        <f t="shared" si="9"/>
        <v>12316.2</v>
      </c>
      <c r="Z84" s="79">
        <f t="shared" si="9"/>
        <v>561</v>
      </c>
      <c r="AA84" s="79">
        <f t="shared" si="9"/>
        <v>37179.600000000006</v>
      </c>
      <c r="AB84" s="23">
        <v>2020</v>
      </c>
      <c r="AG84" s="2"/>
      <c r="AH84" s="11"/>
    </row>
    <row r="85" spans="2:34" ht="93.75" x14ac:dyDescent="0.3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83" t="s">
        <v>91</v>
      </c>
      <c r="T85" s="87" t="s">
        <v>32</v>
      </c>
      <c r="U85" s="55">
        <v>84</v>
      </c>
      <c r="V85" s="55">
        <v>86</v>
      </c>
      <c r="W85" s="55">
        <v>13</v>
      </c>
      <c r="X85" s="55">
        <v>11</v>
      </c>
      <c r="Y85" s="55">
        <v>28</v>
      </c>
      <c r="Z85" s="88">
        <v>1</v>
      </c>
      <c r="AA85" s="55">
        <f>SUM(U85:Z85)</f>
        <v>223</v>
      </c>
      <c r="AB85" s="14">
        <v>2020</v>
      </c>
      <c r="AG85" s="2"/>
      <c r="AH85" s="11"/>
    </row>
    <row r="86" spans="2:34" ht="37.5" x14ac:dyDescent="0.35">
      <c r="B86" s="12">
        <v>0</v>
      </c>
      <c r="C86" s="12">
        <v>1</v>
      </c>
      <c r="D86" s="12">
        <v>1</v>
      </c>
      <c r="E86" s="12">
        <v>0</v>
      </c>
      <c r="F86" s="12">
        <v>7</v>
      </c>
      <c r="G86" s="12">
        <v>0</v>
      </c>
      <c r="H86" s="12">
        <v>1</v>
      </c>
      <c r="I86" s="12">
        <v>0</v>
      </c>
      <c r="J86" s="12">
        <v>1</v>
      </c>
      <c r="K86" s="12">
        <v>1</v>
      </c>
      <c r="L86" s="12">
        <v>0</v>
      </c>
      <c r="M86" s="12">
        <v>6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3" t="s">
        <v>92</v>
      </c>
      <c r="T86" s="3" t="s">
        <v>12</v>
      </c>
      <c r="U86" s="27">
        <v>506.1</v>
      </c>
      <c r="V86" s="27">
        <v>710.5</v>
      </c>
      <c r="W86" s="27">
        <v>0</v>
      </c>
      <c r="X86" s="27">
        <v>0</v>
      </c>
      <c r="Y86" s="27">
        <v>0</v>
      </c>
      <c r="Z86" s="27">
        <v>0</v>
      </c>
      <c r="AA86" s="27">
        <f>U86+V86+W86+X86+Y86+Z86</f>
        <v>1216.5999999999999</v>
      </c>
      <c r="AB86" s="14">
        <v>2016</v>
      </c>
      <c r="AG86" s="2"/>
      <c r="AH86" s="11"/>
    </row>
    <row r="87" spans="2:34" ht="56.25" x14ac:dyDescent="0.3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3" t="s">
        <v>93</v>
      </c>
      <c r="T87" s="3" t="s">
        <v>32</v>
      </c>
      <c r="U87" s="14">
        <v>84</v>
      </c>
      <c r="V87" s="14">
        <v>86</v>
      </c>
      <c r="W87" s="14">
        <v>0</v>
      </c>
      <c r="X87" s="14">
        <v>0</v>
      </c>
      <c r="Y87" s="14">
        <v>0</v>
      </c>
      <c r="Z87" s="14">
        <v>0</v>
      </c>
      <c r="AA87" s="14">
        <v>86</v>
      </c>
      <c r="AB87" s="14">
        <v>2016</v>
      </c>
      <c r="AG87" s="2"/>
      <c r="AH87" s="11"/>
    </row>
    <row r="88" spans="2:34" ht="75" x14ac:dyDescent="0.35">
      <c r="B88" s="12">
        <v>0</v>
      </c>
      <c r="C88" s="12">
        <v>1</v>
      </c>
      <c r="D88" s="12">
        <v>1</v>
      </c>
      <c r="E88" s="12">
        <v>0</v>
      </c>
      <c r="F88" s="12">
        <v>7</v>
      </c>
      <c r="G88" s="12">
        <v>0</v>
      </c>
      <c r="H88" s="12">
        <v>1</v>
      </c>
      <c r="I88" s="12">
        <v>0</v>
      </c>
      <c r="J88" s="12">
        <v>1</v>
      </c>
      <c r="K88" s="12">
        <v>1</v>
      </c>
      <c r="L88" s="12">
        <v>0</v>
      </c>
      <c r="M88" s="12">
        <v>6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3" t="s">
        <v>94</v>
      </c>
      <c r="T88" s="3" t="s">
        <v>12</v>
      </c>
      <c r="U88" s="27">
        <v>1272.3</v>
      </c>
      <c r="V88" s="27">
        <v>3156.9</v>
      </c>
      <c r="W88" s="27">
        <v>0</v>
      </c>
      <c r="X88" s="27">
        <v>0</v>
      </c>
      <c r="Y88" s="27">
        <v>0</v>
      </c>
      <c r="Z88" s="27">
        <v>0</v>
      </c>
      <c r="AA88" s="27">
        <f>Z88+Y88+X88+W88+V88+U88</f>
        <v>4429.2</v>
      </c>
      <c r="AB88" s="14">
        <v>2016</v>
      </c>
      <c r="AG88" s="2"/>
      <c r="AH88" s="11"/>
    </row>
    <row r="89" spans="2:34" ht="101.25" customHeight="1" x14ac:dyDescent="0.3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3" t="s">
        <v>95</v>
      </c>
      <c r="T89" s="3" t="s">
        <v>32</v>
      </c>
      <c r="U89" s="14">
        <v>84</v>
      </c>
      <c r="V89" s="14">
        <v>86</v>
      </c>
      <c r="W89" s="14">
        <v>0</v>
      </c>
      <c r="X89" s="14">
        <v>0</v>
      </c>
      <c r="Y89" s="14">
        <v>0</v>
      </c>
      <c r="Z89" s="14">
        <v>0</v>
      </c>
      <c r="AA89" s="14">
        <v>86</v>
      </c>
      <c r="AB89" s="14">
        <v>2016</v>
      </c>
      <c r="AG89" s="2"/>
      <c r="AH89" s="11"/>
    </row>
    <row r="90" spans="2:34" ht="56.25" x14ac:dyDescent="0.35">
      <c r="B90" s="12">
        <v>0</v>
      </c>
      <c r="C90" s="12">
        <v>1</v>
      </c>
      <c r="D90" s="12">
        <v>1</v>
      </c>
      <c r="E90" s="12">
        <v>0</v>
      </c>
      <c r="F90" s="12">
        <v>7</v>
      </c>
      <c r="G90" s="12">
        <v>0</v>
      </c>
      <c r="H90" s="12">
        <v>1</v>
      </c>
      <c r="I90" s="12">
        <v>0</v>
      </c>
      <c r="J90" s="12">
        <v>1</v>
      </c>
      <c r="K90" s="12">
        <v>1</v>
      </c>
      <c r="L90" s="12">
        <v>0</v>
      </c>
      <c r="M90" s="12">
        <v>6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3" t="s">
        <v>96</v>
      </c>
      <c r="T90" s="3" t="s">
        <v>97</v>
      </c>
      <c r="U90" s="27">
        <v>3293</v>
      </c>
      <c r="V90" s="27">
        <v>0</v>
      </c>
      <c r="W90" s="27">
        <v>0</v>
      </c>
      <c r="X90" s="27">
        <v>0</v>
      </c>
      <c r="Y90" s="27">
        <v>0</v>
      </c>
      <c r="Z90" s="27">
        <v>0</v>
      </c>
      <c r="AA90" s="27">
        <f>Z90+Y90+X90+W90+V90+U90</f>
        <v>3293</v>
      </c>
      <c r="AB90" s="14">
        <v>2015</v>
      </c>
      <c r="AG90" s="2"/>
      <c r="AH90" s="11"/>
    </row>
    <row r="91" spans="2:34" ht="37.5" x14ac:dyDescent="0.3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3" t="s">
        <v>98</v>
      </c>
      <c r="T91" s="3" t="s">
        <v>32</v>
      </c>
      <c r="U91" s="14">
        <v>81</v>
      </c>
      <c r="V91" s="14" t="s">
        <v>45</v>
      </c>
      <c r="W91" s="14" t="s">
        <v>45</v>
      </c>
      <c r="X91" s="14" t="s">
        <v>45</v>
      </c>
      <c r="Y91" s="14" t="s">
        <v>45</v>
      </c>
      <c r="Z91" s="14" t="s">
        <v>45</v>
      </c>
      <c r="AA91" s="14" t="s">
        <v>99</v>
      </c>
      <c r="AB91" s="14">
        <v>2015</v>
      </c>
      <c r="AG91" s="2"/>
      <c r="AH91" s="11"/>
    </row>
    <row r="92" spans="2:34" ht="30" customHeight="1" x14ac:dyDescent="0.35">
      <c r="B92" s="12">
        <v>0</v>
      </c>
      <c r="C92" s="12">
        <v>1</v>
      </c>
      <c r="D92" s="12">
        <v>1</v>
      </c>
      <c r="E92" s="12">
        <v>0</v>
      </c>
      <c r="F92" s="12">
        <v>7</v>
      </c>
      <c r="G92" s="12">
        <v>0</v>
      </c>
      <c r="H92" s="12">
        <v>1</v>
      </c>
      <c r="I92" s="12">
        <v>0</v>
      </c>
      <c r="J92" s="12">
        <v>1</v>
      </c>
      <c r="K92" s="12">
        <v>1</v>
      </c>
      <c r="L92" s="12">
        <v>0</v>
      </c>
      <c r="M92" s="12">
        <v>6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3" t="s">
        <v>100</v>
      </c>
      <c r="T92" s="3" t="s">
        <v>12</v>
      </c>
      <c r="U92" s="27">
        <v>10203.1</v>
      </c>
      <c r="V92" s="27">
        <v>927.2</v>
      </c>
      <c r="W92" s="27">
        <v>1487.1</v>
      </c>
      <c r="X92" s="27">
        <v>435.4</v>
      </c>
      <c r="Y92" s="27">
        <v>12316.2</v>
      </c>
      <c r="Z92" s="77">
        <v>561</v>
      </c>
      <c r="AA92" s="77">
        <f>Z92+Y92+X92+W92+V92+U92</f>
        <v>25930</v>
      </c>
      <c r="AB92" s="14">
        <v>2020</v>
      </c>
      <c r="AC92" s="60"/>
      <c r="AG92" s="2"/>
      <c r="AH92" s="11"/>
    </row>
    <row r="93" spans="2:34" ht="75" x14ac:dyDescent="0.3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3" t="s">
        <v>101</v>
      </c>
      <c r="T93" s="3" t="s">
        <v>32</v>
      </c>
      <c r="U93" s="14">
        <v>14</v>
      </c>
      <c r="V93" s="14">
        <v>6</v>
      </c>
      <c r="W93" s="14">
        <v>16</v>
      </c>
      <c r="X93" s="14">
        <v>4</v>
      </c>
      <c r="Y93" s="14">
        <v>18</v>
      </c>
      <c r="Z93" s="55">
        <v>1</v>
      </c>
      <c r="AA93" s="14">
        <f>SUM(U93:Z93)</f>
        <v>59</v>
      </c>
      <c r="AB93" s="14">
        <v>2020</v>
      </c>
      <c r="AG93" s="2"/>
      <c r="AH93" s="11"/>
    </row>
    <row r="94" spans="2:34" ht="56.25" x14ac:dyDescent="0.3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3" t="s">
        <v>102</v>
      </c>
      <c r="T94" s="3" t="s">
        <v>32</v>
      </c>
      <c r="U94" s="14">
        <v>0</v>
      </c>
      <c r="V94" s="14">
        <v>0</v>
      </c>
      <c r="W94" s="14">
        <v>0</v>
      </c>
      <c r="X94" s="29">
        <v>0</v>
      </c>
      <c r="Y94" s="29">
        <v>12</v>
      </c>
      <c r="Z94" s="29">
        <v>0</v>
      </c>
      <c r="AA94" s="29">
        <v>12</v>
      </c>
      <c r="AB94" s="14">
        <v>2019</v>
      </c>
      <c r="AG94" s="2"/>
      <c r="AH94" s="11"/>
    </row>
    <row r="95" spans="2:34" ht="37.5" x14ac:dyDescent="0.35">
      <c r="B95" s="12">
        <v>0</v>
      </c>
      <c r="C95" s="12">
        <v>1</v>
      </c>
      <c r="D95" s="12">
        <v>1</v>
      </c>
      <c r="E95" s="12">
        <v>0</v>
      </c>
      <c r="F95" s="12">
        <v>7</v>
      </c>
      <c r="G95" s="12">
        <v>0</v>
      </c>
      <c r="H95" s="12">
        <v>1</v>
      </c>
      <c r="I95" s="12">
        <v>0</v>
      </c>
      <c r="J95" s="12">
        <v>1</v>
      </c>
      <c r="K95" s="12">
        <v>1</v>
      </c>
      <c r="L95" s="12">
        <v>0</v>
      </c>
      <c r="M95" s="12">
        <v>6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3" t="s">
        <v>103</v>
      </c>
      <c r="T95" s="3" t="s">
        <v>12</v>
      </c>
      <c r="U95" s="27">
        <v>354.6</v>
      </c>
      <c r="V95" s="27">
        <v>356.4</v>
      </c>
      <c r="W95" s="27">
        <v>308.3</v>
      </c>
      <c r="X95" s="27">
        <v>1291.5</v>
      </c>
      <c r="Y95" s="27">
        <v>0</v>
      </c>
      <c r="Z95" s="27">
        <v>0</v>
      </c>
      <c r="AA95" s="27">
        <f>Z95+Y95+X95+W95+V95+U95</f>
        <v>2310.7999999999997</v>
      </c>
      <c r="AB95" s="14">
        <v>2018</v>
      </c>
      <c r="AC95" s="60"/>
      <c r="AG95" s="2"/>
      <c r="AH95" s="11"/>
    </row>
    <row r="96" spans="2:34" ht="75" x14ac:dyDescent="0.3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3" t="s">
        <v>104</v>
      </c>
      <c r="T96" s="3" t="s">
        <v>32</v>
      </c>
      <c r="U96" s="14">
        <v>4</v>
      </c>
      <c r="V96" s="14">
        <v>5</v>
      </c>
      <c r="W96" s="14">
        <v>6</v>
      </c>
      <c r="X96" s="14">
        <v>7</v>
      </c>
      <c r="Y96" s="14">
        <v>0</v>
      </c>
      <c r="Z96" s="14">
        <v>0</v>
      </c>
      <c r="AA96" s="14">
        <f>SUM(U96:Z96)</f>
        <v>22</v>
      </c>
      <c r="AB96" s="14">
        <v>2018</v>
      </c>
      <c r="AG96" s="2"/>
      <c r="AH96" s="11"/>
    </row>
    <row r="97" spans="2:34" ht="93.75" x14ac:dyDescent="0.35">
      <c r="B97" s="12">
        <v>0</v>
      </c>
      <c r="C97" s="12">
        <v>1</v>
      </c>
      <c r="D97" s="12">
        <v>1</v>
      </c>
      <c r="E97" s="12">
        <v>0</v>
      </c>
      <c r="F97" s="12">
        <v>7</v>
      </c>
      <c r="G97" s="12">
        <v>0</v>
      </c>
      <c r="H97" s="12">
        <v>0</v>
      </c>
      <c r="I97" s="12">
        <v>0</v>
      </c>
      <c r="J97" s="12">
        <v>1</v>
      </c>
      <c r="K97" s="12">
        <v>1</v>
      </c>
      <c r="L97" s="12">
        <v>0</v>
      </c>
      <c r="M97" s="12">
        <v>7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9" t="s">
        <v>105</v>
      </c>
      <c r="T97" s="20" t="s">
        <v>97</v>
      </c>
      <c r="U97" s="21">
        <f t="shared" ref="U97:AA97" si="10">U99+U101+U103+U105+U107</f>
        <v>5606.5</v>
      </c>
      <c r="V97" s="21">
        <f t="shared" si="10"/>
        <v>6242.1</v>
      </c>
      <c r="W97" s="21">
        <f t="shared" si="10"/>
        <v>4343.8999999999996</v>
      </c>
      <c r="X97" s="21">
        <f t="shared" si="10"/>
        <v>2332.3000000000002</v>
      </c>
      <c r="Y97" s="21">
        <f t="shared" si="10"/>
        <v>5892.7</v>
      </c>
      <c r="Z97" s="79">
        <f t="shared" si="10"/>
        <v>5250.5</v>
      </c>
      <c r="AA97" s="79">
        <f t="shared" si="10"/>
        <v>29668</v>
      </c>
      <c r="AB97" s="23">
        <v>2020</v>
      </c>
      <c r="AG97" s="2"/>
      <c r="AH97" s="11"/>
    </row>
    <row r="98" spans="2:34" ht="75" x14ac:dyDescent="0.3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3" t="s">
        <v>106</v>
      </c>
      <c r="T98" s="3" t="s">
        <v>32</v>
      </c>
      <c r="U98" s="55">
        <v>11</v>
      </c>
      <c r="V98" s="55">
        <v>41</v>
      </c>
      <c r="W98" s="55">
        <v>92</v>
      </c>
      <c r="X98" s="55">
        <v>46</v>
      </c>
      <c r="Y98" s="55">
        <v>28</v>
      </c>
      <c r="Z98" s="55">
        <v>45</v>
      </c>
      <c r="AA98" s="55">
        <f>SUM(U98:Z98)</f>
        <v>263</v>
      </c>
      <c r="AB98" s="14">
        <v>2020</v>
      </c>
      <c r="AG98" s="2"/>
      <c r="AH98" s="11"/>
    </row>
    <row r="99" spans="2:34" ht="56.25" x14ac:dyDescent="0.35">
      <c r="B99" s="12">
        <v>0</v>
      </c>
      <c r="C99" s="12">
        <v>1</v>
      </c>
      <c r="D99" s="12">
        <v>1</v>
      </c>
      <c r="E99" s="12">
        <v>0</v>
      </c>
      <c r="F99" s="12">
        <v>7</v>
      </c>
      <c r="G99" s="12">
        <v>0</v>
      </c>
      <c r="H99" s="12">
        <v>1</v>
      </c>
      <c r="I99" s="12">
        <v>0</v>
      </c>
      <c r="J99" s="12">
        <v>1</v>
      </c>
      <c r="K99" s="12">
        <v>1</v>
      </c>
      <c r="L99" s="12">
        <v>0</v>
      </c>
      <c r="M99" s="12">
        <v>7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3" t="s">
        <v>107</v>
      </c>
      <c r="T99" s="3" t="s">
        <v>12</v>
      </c>
      <c r="U99" s="27">
        <v>4801.7</v>
      </c>
      <c r="V99" s="27">
        <v>4984</v>
      </c>
      <c r="W99" s="27">
        <v>469.4</v>
      </c>
      <c r="X99" s="27">
        <v>1201.7</v>
      </c>
      <c r="Y99" s="27">
        <v>4854.7</v>
      </c>
      <c r="Z99" s="28">
        <v>1376.5</v>
      </c>
      <c r="AA99" s="28">
        <f>U99+V99+W99+X99+Y99+Z99</f>
        <v>17688</v>
      </c>
      <c r="AB99" s="14">
        <v>2020</v>
      </c>
      <c r="AC99" s="60"/>
      <c r="AG99" s="2"/>
      <c r="AH99" s="11"/>
    </row>
    <row r="100" spans="2:34" ht="75" x14ac:dyDescent="0.3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3" t="s">
        <v>108</v>
      </c>
      <c r="T100" s="3" t="s">
        <v>32</v>
      </c>
      <c r="U100" s="14">
        <v>1</v>
      </c>
      <c r="V100" s="14">
        <v>2</v>
      </c>
      <c r="W100" s="14">
        <v>2</v>
      </c>
      <c r="X100" s="14">
        <v>1</v>
      </c>
      <c r="Y100" s="14">
        <v>2</v>
      </c>
      <c r="Z100" s="17">
        <v>1</v>
      </c>
      <c r="AA100" s="17">
        <f>SUM(U100:Z100)</f>
        <v>9</v>
      </c>
      <c r="AB100" s="14">
        <v>2020</v>
      </c>
      <c r="AG100" s="2"/>
      <c r="AH100" s="11"/>
    </row>
    <row r="101" spans="2:34" ht="42" customHeight="1" x14ac:dyDescent="0.35">
      <c r="B101" s="12">
        <v>0</v>
      </c>
      <c r="C101" s="12">
        <v>1</v>
      </c>
      <c r="D101" s="12">
        <v>1</v>
      </c>
      <c r="E101" s="12">
        <v>0</v>
      </c>
      <c r="F101" s="12">
        <v>7</v>
      </c>
      <c r="G101" s="12">
        <v>0</v>
      </c>
      <c r="H101" s="12">
        <v>1</v>
      </c>
      <c r="I101" s="12">
        <v>0</v>
      </c>
      <c r="J101" s="12">
        <v>1</v>
      </c>
      <c r="K101" s="12">
        <v>1</v>
      </c>
      <c r="L101" s="12">
        <v>0</v>
      </c>
      <c r="M101" s="12">
        <v>7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26" t="s">
        <v>109</v>
      </c>
      <c r="T101" s="3" t="s">
        <v>12</v>
      </c>
      <c r="U101" s="27">
        <v>804.8</v>
      </c>
      <c r="V101" s="27">
        <v>582.1</v>
      </c>
      <c r="W101" s="27">
        <v>956.7</v>
      </c>
      <c r="X101" s="27">
        <v>469.8</v>
      </c>
      <c r="Y101" s="27">
        <v>452.3</v>
      </c>
      <c r="Z101" s="28">
        <v>1186.4000000000001</v>
      </c>
      <c r="AA101" s="28">
        <f>U101+V101+W101+X101+Y101+Z101</f>
        <v>4452.1000000000004</v>
      </c>
      <c r="AB101" s="14">
        <v>2020</v>
      </c>
      <c r="AC101" s="62"/>
      <c r="AG101" s="2"/>
      <c r="AH101" s="11"/>
    </row>
    <row r="102" spans="2:34" ht="37.5" x14ac:dyDescent="0.3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3" t="s">
        <v>98</v>
      </c>
      <c r="T102" s="3" t="s">
        <v>32</v>
      </c>
      <c r="U102" s="14">
        <v>10</v>
      </c>
      <c r="V102" s="14">
        <v>20</v>
      </c>
      <c r="W102" s="14">
        <v>37</v>
      </c>
      <c r="X102" s="14">
        <v>15</v>
      </c>
      <c r="Y102" s="14">
        <v>12</v>
      </c>
      <c r="Z102" s="55">
        <v>21</v>
      </c>
      <c r="AA102" s="17">
        <f>SUM(U102:Z102)</f>
        <v>115</v>
      </c>
      <c r="AB102" s="14">
        <v>2020</v>
      </c>
      <c r="AG102" s="2"/>
      <c r="AH102" s="11"/>
    </row>
    <row r="103" spans="2:34" ht="37.5" x14ac:dyDescent="0.35">
      <c r="B103" s="12">
        <v>0</v>
      </c>
      <c r="C103" s="12">
        <v>1</v>
      </c>
      <c r="D103" s="12">
        <v>1</v>
      </c>
      <c r="E103" s="12">
        <v>0</v>
      </c>
      <c r="F103" s="12">
        <v>7</v>
      </c>
      <c r="G103" s="12">
        <v>0</v>
      </c>
      <c r="H103" s="12">
        <v>1</v>
      </c>
      <c r="I103" s="12">
        <v>0</v>
      </c>
      <c r="J103" s="12">
        <v>1</v>
      </c>
      <c r="K103" s="12">
        <v>1</v>
      </c>
      <c r="L103" s="12">
        <v>0</v>
      </c>
      <c r="M103" s="12">
        <v>7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3" t="s">
        <v>110</v>
      </c>
      <c r="T103" s="3" t="s">
        <v>12</v>
      </c>
      <c r="U103" s="27">
        <v>0</v>
      </c>
      <c r="V103" s="27">
        <v>614.29999999999995</v>
      </c>
      <c r="W103" s="27">
        <v>629.5</v>
      </c>
      <c r="X103" s="27">
        <v>68.599999999999994</v>
      </c>
      <c r="Y103" s="27">
        <v>0</v>
      </c>
      <c r="Z103" s="27">
        <v>0</v>
      </c>
      <c r="AA103" s="27">
        <f>U103+V103+W103+X103+Y103+Z103</f>
        <v>1312.3999999999999</v>
      </c>
      <c r="AB103" s="14">
        <v>2018</v>
      </c>
      <c r="AG103" s="2"/>
      <c r="AH103" s="11"/>
    </row>
    <row r="104" spans="2:34" ht="56.25" x14ac:dyDescent="0.3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3" t="s">
        <v>111</v>
      </c>
      <c r="T104" s="3" t="s">
        <v>32</v>
      </c>
      <c r="U104" s="14">
        <v>0</v>
      </c>
      <c r="V104" s="14">
        <v>20</v>
      </c>
      <c r="W104" s="14">
        <v>16</v>
      </c>
      <c r="X104" s="14">
        <v>3</v>
      </c>
      <c r="Y104" s="14">
        <v>0</v>
      </c>
      <c r="Z104" s="14">
        <v>0</v>
      </c>
      <c r="AA104" s="14">
        <f>SUM(U104:Z104)</f>
        <v>39</v>
      </c>
      <c r="AB104" s="14">
        <v>2018</v>
      </c>
      <c r="AG104" s="2"/>
      <c r="AH104" s="11"/>
    </row>
    <row r="105" spans="2:34" ht="75" x14ac:dyDescent="0.35">
      <c r="B105" s="12">
        <v>0</v>
      </c>
      <c r="C105" s="12">
        <v>1</v>
      </c>
      <c r="D105" s="12">
        <v>1</v>
      </c>
      <c r="E105" s="12">
        <v>0</v>
      </c>
      <c r="F105" s="12">
        <v>7</v>
      </c>
      <c r="G105" s="12">
        <v>0</v>
      </c>
      <c r="H105" s="12">
        <v>1</v>
      </c>
      <c r="I105" s="12">
        <v>0</v>
      </c>
      <c r="J105" s="12">
        <v>1</v>
      </c>
      <c r="K105" s="12">
        <v>1</v>
      </c>
      <c r="L105" s="12">
        <v>0</v>
      </c>
      <c r="M105" s="12">
        <v>7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3" t="s">
        <v>112</v>
      </c>
      <c r="T105" s="3" t="s">
        <v>12</v>
      </c>
      <c r="U105" s="27">
        <v>0</v>
      </c>
      <c r="V105" s="27">
        <v>61.7</v>
      </c>
      <c r="W105" s="27">
        <v>2288.3000000000002</v>
      </c>
      <c r="X105" s="27">
        <v>592.20000000000005</v>
      </c>
      <c r="Y105" s="27">
        <v>585.70000000000005</v>
      </c>
      <c r="Z105" s="77">
        <v>1799.5</v>
      </c>
      <c r="AA105" s="77">
        <f>U105+V105+W105+X105+Y105+Z105</f>
        <v>5327.4</v>
      </c>
      <c r="AB105" s="14">
        <v>2020</v>
      </c>
      <c r="AC105" s="63"/>
      <c r="AG105" s="2"/>
      <c r="AH105" s="11"/>
    </row>
    <row r="106" spans="2:34" ht="75" x14ac:dyDescent="0.35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3" t="s">
        <v>113</v>
      </c>
      <c r="T106" s="3" t="s">
        <v>32</v>
      </c>
      <c r="U106" s="14">
        <v>0</v>
      </c>
      <c r="V106" s="14">
        <v>4</v>
      </c>
      <c r="W106" s="14">
        <v>39</v>
      </c>
      <c r="X106" s="14">
        <v>27</v>
      </c>
      <c r="Y106" s="14">
        <v>14</v>
      </c>
      <c r="Z106" s="55">
        <v>3</v>
      </c>
      <c r="AA106" s="55">
        <f>SUM(U106:Z106)</f>
        <v>87</v>
      </c>
      <c r="AB106" s="14">
        <v>2020</v>
      </c>
      <c r="AC106" s="62"/>
      <c r="AG106" s="2"/>
      <c r="AH106" s="11"/>
    </row>
    <row r="107" spans="2:34" ht="59.25" customHeight="1" x14ac:dyDescent="0.35">
      <c r="B107" s="12">
        <v>0</v>
      </c>
      <c r="C107" s="12">
        <v>1</v>
      </c>
      <c r="D107" s="12">
        <v>1</v>
      </c>
      <c r="E107" s="12">
        <v>0</v>
      </c>
      <c r="F107" s="12">
        <v>7</v>
      </c>
      <c r="G107" s="12">
        <v>0</v>
      </c>
      <c r="H107" s="12">
        <v>1</v>
      </c>
      <c r="I107" s="12">
        <v>0</v>
      </c>
      <c r="J107" s="12">
        <v>1</v>
      </c>
      <c r="K107" s="12">
        <v>1</v>
      </c>
      <c r="L107" s="12">
        <v>0</v>
      </c>
      <c r="M107" s="12">
        <v>7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3" t="s">
        <v>114</v>
      </c>
      <c r="T107" s="3" t="s">
        <v>12</v>
      </c>
      <c r="U107" s="31">
        <v>0</v>
      </c>
      <c r="V107" s="31">
        <v>0</v>
      </c>
      <c r="W107" s="31">
        <v>0</v>
      </c>
      <c r="X107" s="31">
        <v>0</v>
      </c>
      <c r="Y107" s="31">
        <v>0</v>
      </c>
      <c r="Z107" s="77">
        <v>888.1</v>
      </c>
      <c r="AA107" s="77">
        <f>U107+V107+W107+X107+Y107+Z107</f>
        <v>888.1</v>
      </c>
      <c r="AB107" s="14">
        <v>2020</v>
      </c>
      <c r="AG107" s="2"/>
      <c r="AH107" s="11"/>
    </row>
    <row r="108" spans="2:34" ht="78" customHeight="1" x14ac:dyDescent="0.35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3" t="s">
        <v>115</v>
      </c>
      <c r="T108" s="3" t="s">
        <v>32</v>
      </c>
      <c r="U108" s="29">
        <v>0</v>
      </c>
      <c r="V108" s="29">
        <v>0</v>
      </c>
      <c r="W108" s="29">
        <v>0</v>
      </c>
      <c r="X108" s="29">
        <v>0</v>
      </c>
      <c r="Y108" s="29">
        <v>0</v>
      </c>
      <c r="Z108" s="17">
        <v>26</v>
      </c>
      <c r="AA108" s="34">
        <f>U108+V108+W108+X108+Y108+Z108</f>
        <v>26</v>
      </c>
      <c r="AB108" s="14">
        <v>2020</v>
      </c>
      <c r="AC108" s="62"/>
      <c r="AG108" s="2"/>
      <c r="AH108" s="11"/>
    </row>
    <row r="109" spans="2:34" ht="66" customHeight="1" x14ac:dyDescent="0.35">
      <c r="B109" s="12">
        <v>0</v>
      </c>
      <c r="C109" s="12">
        <v>0</v>
      </c>
      <c r="D109" s="12">
        <v>0</v>
      </c>
      <c r="E109" s="12">
        <v>0</v>
      </c>
      <c r="F109" s="12">
        <v>7</v>
      </c>
      <c r="G109" s="12">
        <v>0</v>
      </c>
      <c r="H109" s="12">
        <v>0</v>
      </c>
      <c r="I109" s="12">
        <v>0</v>
      </c>
      <c r="J109" s="12">
        <v>1</v>
      </c>
      <c r="K109" s="12">
        <v>1</v>
      </c>
      <c r="L109" s="12">
        <v>0</v>
      </c>
      <c r="M109" s="12">
        <v>8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3" t="s">
        <v>116</v>
      </c>
      <c r="T109" s="125" t="s">
        <v>12</v>
      </c>
      <c r="U109" s="21">
        <f>U114+U116+U122+U123+U124+U126+U127+U129+U132+U133</f>
        <v>154942.5</v>
      </c>
      <c r="V109" s="21">
        <f>V114+V116+V122+V123+V124+V126+V127+V129+V132+V133</f>
        <v>0</v>
      </c>
      <c r="W109" s="21">
        <f>W114+W116+W122+W123+W124+W126+W127+W129+W132+W133</f>
        <v>0</v>
      </c>
      <c r="X109" s="21">
        <f>X114+X116+X122+X123+X124+X126+X127+X129+X132+X133</f>
        <v>43833.8</v>
      </c>
      <c r="Y109" s="21">
        <v>0</v>
      </c>
      <c r="Z109" s="22">
        <f>Z114+Z116+Z122+Z123+Z124+Z126+Z127+Z129+Z132+Z133</f>
        <v>0</v>
      </c>
      <c r="AA109" s="22">
        <f>U109+W109+X109+Y109+Z109</f>
        <v>198776.3</v>
      </c>
      <c r="AB109" s="23">
        <v>2018</v>
      </c>
      <c r="AG109" s="2"/>
      <c r="AH109" s="11"/>
    </row>
    <row r="110" spans="2:34" ht="70.5" customHeight="1" x14ac:dyDescent="0.35">
      <c r="B110" s="12">
        <v>0</v>
      </c>
      <c r="C110" s="12">
        <v>4</v>
      </c>
      <c r="D110" s="12">
        <v>3</v>
      </c>
      <c r="E110" s="12">
        <v>0</v>
      </c>
      <c r="F110" s="12">
        <v>7</v>
      </c>
      <c r="G110" s="12">
        <v>0</v>
      </c>
      <c r="H110" s="12">
        <v>1</v>
      </c>
      <c r="I110" s="12">
        <v>0</v>
      </c>
      <c r="J110" s="12">
        <v>1</v>
      </c>
      <c r="K110" s="12">
        <v>1</v>
      </c>
      <c r="L110" s="12" t="s">
        <v>117</v>
      </c>
      <c r="M110" s="12">
        <v>2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4"/>
      <c r="T110" s="126"/>
      <c r="U110" s="30">
        <v>0</v>
      </c>
      <c r="V110" s="30">
        <v>0</v>
      </c>
      <c r="W110" s="30">
        <v>0</v>
      </c>
      <c r="X110" s="30">
        <v>0</v>
      </c>
      <c r="Y110" s="21">
        <f>Y113+Y131+Y140+Y146</f>
        <v>250404.1</v>
      </c>
      <c r="Z110" s="79">
        <f>Z140+Z146+Z113+Z131</f>
        <v>311359.7</v>
      </c>
      <c r="AA110" s="79">
        <f>U110+V110+W110+X110+Y110+Z110</f>
        <v>561763.80000000005</v>
      </c>
      <c r="AB110" s="23">
        <v>2020</v>
      </c>
      <c r="AG110" s="2"/>
      <c r="AH110" s="11"/>
    </row>
    <row r="111" spans="2:34" ht="37.5" customHeight="1" x14ac:dyDescent="0.35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3" t="s">
        <v>118</v>
      </c>
      <c r="T111" s="3" t="s">
        <v>32</v>
      </c>
      <c r="U111" s="14">
        <v>2</v>
      </c>
      <c r="V111" s="14">
        <v>0</v>
      </c>
      <c r="W111" s="14">
        <v>0</v>
      </c>
      <c r="X111" s="14">
        <v>0</v>
      </c>
      <c r="Y111" s="14">
        <v>2</v>
      </c>
      <c r="Z111" s="55">
        <v>1</v>
      </c>
      <c r="AA111" s="55">
        <v>5</v>
      </c>
      <c r="AB111" s="14">
        <v>2020</v>
      </c>
      <c r="AG111" s="2"/>
      <c r="AH111" s="11"/>
    </row>
    <row r="112" spans="2:34" ht="56.25" customHeight="1" x14ac:dyDescent="0.35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3" t="s">
        <v>119</v>
      </c>
      <c r="T112" s="3" t="s">
        <v>40</v>
      </c>
      <c r="U112" s="14">
        <v>0</v>
      </c>
      <c r="V112" s="14">
        <v>0</v>
      </c>
      <c r="W112" s="14">
        <v>0</v>
      </c>
      <c r="X112" s="14">
        <v>0</v>
      </c>
      <c r="Y112" s="17">
        <v>80</v>
      </c>
      <c r="Z112" s="55">
        <v>100</v>
      </c>
      <c r="AA112" s="55">
        <f>U112+V112+W112+X112+Y112+Z112</f>
        <v>180</v>
      </c>
      <c r="AB112" s="17">
        <v>2020</v>
      </c>
      <c r="AG112" s="2"/>
      <c r="AH112" s="11"/>
    </row>
    <row r="113" spans="2:34" ht="18" customHeight="1" x14ac:dyDescent="0.35">
      <c r="B113" s="12">
        <v>0</v>
      </c>
      <c r="C113" s="12">
        <v>4</v>
      </c>
      <c r="D113" s="12">
        <v>3</v>
      </c>
      <c r="E113" s="12">
        <v>0</v>
      </c>
      <c r="F113" s="12">
        <v>7</v>
      </c>
      <c r="G113" s="12">
        <v>0</v>
      </c>
      <c r="H113" s="12">
        <v>1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1</v>
      </c>
      <c r="S113" s="116" t="s">
        <v>120</v>
      </c>
      <c r="T113" s="104" t="s">
        <v>12</v>
      </c>
      <c r="U113" s="27">
        <f>U120+U119+U118+U117+U116+U114+U115</f>
        <v>0</v>
      </c>
      <c r="V113" s="27">
        <f>V120+V119+V118+V117+V116+V114+V115</f>
        <v>0</v>
      </c>
      <c r="W113" s="27">
        <f>W120+W119+W118+W117+W116+W114+W115</f>
        <v>0</v>
      </c>
      <c r="X113" s="27">
        <f>X120+X119+X118+X117+X116+X114+X115</f>
        <v>22239.9</v>
      </c>
      <c r="Y113" s="28">
        <f>Y120+Y119+Y118+Y117+Y116+Y114+Y115</f>
        <v>122563.2</v>
      </c>
      <c r="Z113" s="77">
        <f>Z114+Z115+Z116+Z117+Z118+Z119+Z120</f>
        <v>135519.5</v>
      </c>
      <c r="AA113" s="77">
        <f>AA120+AA119+AA118+AA117+AA116+AA114+AA115</f>
        <v>280322.60000000003</v>
      </c>
      <c r="AB113" s="17">
        <v>2020</v>
      </c>
      <c r="AG113" s="2"/>
      <c r="AH113" s="11"/>
    </row>
    <row r="114" spans="2:34" ht="24" customHeight="1" x14ac:dyDescent="0.35">
      <c r="B114" s="12">
        <v>0</v>
      </c>
      <c r="C114" s="12">
        <v>4</v>
      </c>
      <c r="D114" s="12">
        <v>3</v>
      </c>
      <c r="E114" s="12">
        <v>0</v>
      </c>
      <c r="F114" s="12">
        <v>7</v>
      </c>
      <c r="G114" s="12">
        <v>0</v>
      </c>
      <c r="H114" s="12">
        <v>1</v>
      </c>
      <c r="I114" s="12">
        <v>0</v>
      </c>
      <c r="J114" s="12">
        <v>1</v>
      </c>
      <c r="K114" s="12">
        <v>1</v>
      </c>
      <c r="L114" s="12">
        <v>0</v>
      </c>
      <c r="M114" s="12">
        <v>8</v>
      </c>
      <c r="N114" s="12">
        <v>0</v>
      </c>
      <c r="O114" s="12">
        <v>0</v>
      </c>
      <c r="P114" s="12">
        <v>0</v>
      </c>
      <c r="Q114" s="12">
        <v>0</v>
      </c>
      <c r="R114" s="12">
        <v>1</v>
      </c>
      <c r="S114" s="117"/>
      <c r="T114" s="119"/>
      <c r="U114" s="27">
        <v>0</v>
      </c>
      <c r="V114" s="27">
        <v>0</v>
      </c>
      <c r="W114" s="27">
        <v>0</v>
      </c>
      <c r="X114" s="27">
        <v>2350.5</v>
      </c>
      <c r="Y114" s="28">
        <v>0</v>
      </c>
      <c r="Z114" s="77">
        <v>0</v>
      </c>
      <c r="AA114" s="77">
        <f t="shared" ref="AA114:AA120" si="11">Z114+Y114+X114+W114+V114+U114</f>
        <v>2350.5</v>
      </c>
      <c r="AB114" s="17">
        <v>2018</v>
      </c>
      <c r="AC114" s="63"/>
      <c r="AG114" s="2"/>
      <c r="AH114" s="11"/>
    </row>
    <row r="115" spans="2:34" ht="24" customHeight="1" x14ac:dyDescent="0.35">
      <c r="B115" s="12">
        <v>0</v>
      </c>
      <c r="C115" s="12">
        <v>4</v>
      </c>
      <c r="D115" s="12">
        <v>3</v>
      </c>
      <c r="E115" s="12">
        <v>0</v>
      </c>
      <c r="F115" s="12">
        <v>7</v>
      </c>
      <c r="G115" s="12">
        <v>0</v>
      </c>
      <c r="H115" s="12">
        <v>1</v>
      </c>
      <c r="I115" s="12">
        <v>0</v>
      </c>
      <c r="J115" s="12">
        <v>1</v>
      </c>
      <c r="K115" s="12">
        <v>1</v>
      </c>
      <c r="L115" s="12" t="s">
        <v>117</v>
      </c>
      <c r="M115" s="12">
        <v>2</v>
      </c>
      <c r="N115" s="12">
        <v>5</v>
      </c>
      <c r="O115" s="12">
        <v>1</v>
      </c>
      <c r="P115" s="12">
        <v>5</v>
      </c>
      <c r="Q115" s="12">
        <v>9</v>
      </c>
      <c r="R115" s="12" t="s">
        <v>121</v>
      </c>
      <c r="S115" s="117"/>
      <c r="T115" s="119"/>
      <c r="U115" s="27">
        <v>0</v>
      </c>
      <c r="V115" s="27">
        <v>0</v>
      </c>
      <c r="W115" s="27">
        <v>0</v>
      </c>
      <c r="X115" s="27">
        <v>0</v>
      </c>
      <c r="Y115" s="28">
        <v>795.7</v>
      </c>
      <c r="Z115" s="77">
        <v>795.7</v>
      </c>
      <c r="AA115" s="77">
        <f t="shared" si="11"/>
        <v>1591.4</v>
      </c>
      <c r="AB115" s="17">
        <v>2020</v>
      </c>
      <c r="AC115" s="63"/>
      <c r="AG115" s="2"/>
      <c r="AH115" s="11"/>
    </row>
    <row r="116" spans="2:34" ht="20.25" customHeight="1" x14ac:dyDescent="0.35">
      <c r="B116" s="12">
        <v>0</v>
      </c>
      <c r="C116" s="12">
        <v>4</v>
      </c>
      <c r="D116" s="12">
        <v>3</v>
      </c>
      <c r="E116" s="12">
        <v>0</v>
      </c>
      <c r="F116" s="12">
        <v>7</v>
      </c>
      <c r="G116" s="12">
        <v>0</v>
      </c>
      <c r="H116" s="12">
        <v>1</v>
      </c>
      <c r="I116" s="12">
        <v>0</v>
      </c>
      <c r="J116" s="12">
        <v>1</v>
      </c>
      <c r="K116" s="12">
        <v>1</v>
      </c>
      <c r="L116" s="12">
        <v>0</v>
      </c>
      <c r="M116" s="12">
        <v>8</v>
      </c>
      <c r="N116" s="12" t="s">
        <v>79</v>
      </c>
      <c r="O116" s="12">
        <v>1</v>
      </c>
      <c r="P116" s="12">
        <v>5</v>
      </c>
      <c r="Q116" s="12">
        <v>9</v>
      </c>
      <c r="R116" s="12">
        <v>1</v>
      </c>
      <c r="S116" s="117"/>
      <c r="T116" s="119"/>
      <c r="U116" s="27">
        <v>0</v>
      </c>
      <c r="V116" s="27">
        <v>0</v>
      </c>
      <c r="W116" s="27">
        <v>0</v>
      </c>
      <c r="X116" s="27">
        <v>19889.400000000001</v>
      </c>
      <c r="Y116" s="28">
        <v>101.7</v>
      </c>
      <c r="Z116" s="77">
        <v>0</v>
      </c>
      <c r="AA116" s="77">
        <f t="shared" si="11"/>
        <v>19991.100000000002</v>
      </c>
      <c r="AB116" s="17">
        <v>2019</v>
      </c>
      <c r="AC116" s="63"/>
      <c r="AG116" s="2"/>
      <c r="AH116" s="11"/>
    </row>
    <row r="117" spans="2:34" ht="18.75" customHeight="1" x14ac:dyDescent="0.35">
      <c r="B117" s="12">
        <v>0</v>
      </c>
      <c r="C117" s="12">
        <v>4</v>
      </c>
      <c r="D117" s="12">
        <v>3</v>
      </c>
      <c r="E117" s="12">
        <v>0</v>
      </c>
      <c r="F117" s="12">
        <v>7</v>
      </c>
      <c r="G117" s="12">
        <v>0</v>
      </c>
      <c r="H117" s="12">
        <v>1</v>
      </c>
      <c r="I117" s="12">
        <v>0</v>
      </c>
      <c r="J117" s="12">
        <v>1</v>
      </c>
      <c r="K117" s="12">
        <v>1</v>
      </c>
      <c r="L117" s="12" t="s">
        <v>117</v>
      </c>
      <c r="M117" s="12">
        <v>2</v>
      </c>
      <c r="N117" s="12">
        <v>0</v>
      </c>
      <c r="O117" s="12">
        <v>0</v>
      </c>
      <c r="P117" s="12">
        <v>0</v>
      </c>
      <c r="Q117" s="12">
        <v>0</v>
      </c>
      <c r="R117" s="12">
        <v>1</v>
      </c>
      <c r="S117" s="117"/>
      <c r="T117" s="119"/>
      <c r="U117" s="27">
        <v>0</v>
      </c>
      <c r="V117" s="27">
        <v>0</v>
      </c>
      <c r="W117" s="27">
        <v>0</v>
      </c>
      <c r="X117" s="27">
        <v>0</v>
      </c>
      <c r="Y117" s="28">
        <v>2281</v>
      </c>
      <c r="Z117" s="77">
        <v>25706.9</v>
      </c>
      <c r="AA117" s="77">
        <f t="shared" si="11"/>
        <v>27987.9</v>
      </c>
      <c r="AB117" s="17">
        <v>2020</v>
      </c>
      <c r="AG117" s="2"/>
      <c r="AH117" s="11"/>
    </row>
    <row r="118" spans="2:34" ht="20.25" customHeight="1" x14ac:dyDescent="0.35">
      <c r="B118" s="12">
        <v>0</v>
      </c>
      <c r="C118" s="12">
        <v>4</v>
      </c>
      <c r="D118" s="12">
        <v>3</v>
      </c>
      <c r="E118" s="12">
        <v>0</v>
      </c>
      <c r="F118" s="12">
        <v>7</v>
      </c>
      <c r="G118" s="12">
        <v>0</v>
      </c>
      <c r="H118" s="12">
        <v>1</v>
      </c>
      <c r="I118" s="12">
        <v>0</v>
      </c>
      <c r="J118" s="12">
        <v>1</v>
      </c>
      <c r="K118" s="12">
        <v>1</v>
      </c>
      <c r="L118" s="12" t="s">
        <v>117</v>
      </c>
      <c r="M118" s="12">
        <v>2</v>
      </c>
      <c r="N118" s="12">
        <v>1</v>
      </c>
      <c r="O118" s="12">
        <v>0</v>
      </c>
      <c r="P118" s="12">
        <v>1</v>
      </c>
      <c r="Q118" s="12">
        <v>5</v>
      </c>
      <c r="R118" s="12">
        <v>1</v>
      </c>
      <c r="S118" s="117"/>
      <c r="T118" s="119"/>
      <c r="U118" s="27">
        <v>0</v>
      </c>
      <c r="V118" s="27">
        <v>0</v>
      </c>
      <c r="W118" s="27">
        <v>0</v>
      </c>
      <c r="X118" s="27">
        <v>0</v>
      </c>
      <c r="Y118" s="28">
        <v>36884.199999999997</v>
      </c>
      <c r="Z118" s="28">
        <v>35231.5</v>
      </c>
      <c r="AA118" s="28">
        <f t="shared" si="11"/>
        <v>72115.7</v>
      </c>
      <c r="AB118" s="17">
        <v>2020</v>
      </c>
      <c r="AG118" s="2"/>
      <c r="AH118" s="11"/>
    </row>
    <row r="119" spans="2:34" ht="18.75" customHeight="1" x14ac:dyDescent="0.35">
      <c r="B119" s="12">
        <v>0</v>
      </c>
      <c r="C119" s="12">
        <v>4</v>
      </c>
      <c r="D119" s="12">
        <v>3</v>
      </c>
      <c r="E119" s="12">
        <v>0</v>
      </c>
      <c r="F119" s="12">
        <v>7</v>
      </c>
      <c r="G119" s="12">
        <v>0</v>
      </c>
      <c r="H119" s="12">
        <v>1</v>
      </c>
      <c r="I119" s="12">
        <v>0</v>
      </c>
      <c r="J119" s="12">
        <v>1</v>
      </c>
      <c r="K119" s="12">
        <v>1</v>
      </c>
      <c r="L119" s="12" t="s">
        <v>117</v>
      </c>
      <c r="M119" s="12">
        <v>2</v>
      </c>
      <c r="N119" s="12">
        <v>5</v>
      </c>
      <c r="O119" s="12">
        <v>1</v>
      </c>
      <c r="P119" s="12">
        <v>5</v>
      </c>
      <c r="Q119" s="12">
        <v>9</v>
      </c>
      <c r="R119" s="12">
        <v>1</v>
      </c>
      <c r="S119" s="117"/>
      <c r="T119" s="119"/>
      <c r="U119" s="27">
        <v>0</v>
      </c>
      <c r="V119" s="27">
        <v>0</v>
      </c>
      <c r="W119" s="27">
        <v>0</v>
      </c>
      <c r="X119" s="27">
        <v>0</v>
      </c>
      <c r="Y119" s="28">
        <v>73279.5</v>
      </c>
      <c r="Z119" s="28">
        <v>64977.5</v>
      </c>
      <c r="AA119" s="28">
        <f t="shared" si="11"/>
        <v>138257</v>
      </c>
      <c r="AB119" s="17">
        <v>2020</v>
      </c>
      <c r="AG119" s="2"/>
      <c r="AH119" s="11"/>
    </row>
    <row r="120" spans="2:34" ht="18" customHeight="1" x14ac:dyDescent="0.35">
      <c r="B120" s="12">
        <v>0</v>
      </c>
      <c r="C120" s="12">
        <v>4</v>
      </c>
      <c r="D120" s="12">
        <v>3</v>
      </c>
      <c r="E120" s="12">
        <v>0</v>
      </c>
      <c r="F120" s="12">
        <v>7</v>
      </c>
      <c r="G120" s="12">
        <v>0</v>
      </c>
      <c r="H120" s="12">
        <v>1</v>
      </c>
      <c r="I120" s="12">
        <v>0</v>
      </c>
      <c r="J120" s="12">
        <v>1</v>
      </c>
      <c r="K120" s="12">
        <v>1</v>
      </c>
      <c r="L120" s="12" t="s">
        <v>117</v>
      </c>
      <c r="M120" s="12">
        <v>2</v>
      </c>
      <c r="N120" s="12" t="s">
        <v>36</v>
      </c>
      <c r="O120" s="12">
        <v>0</v>
      </c>
      <c r="P120" s="12">
        <v>1</v>
      </c>
      <c r="Q120" s="12">
        <v>5</v>
      </c>
      <c r="R120" s="12">
        <v>1</v>
      </c>
      <c r="S120" s="118"/>
      <c r="T120" s="112"/>
      <c r="U120" s="27">
        <v>0</v>
      </c>
      <c r="V120" s="27">
        <v>0</v>
      </c>
      <c r="W120" s="27">
        <v>0</v>
      </c>
      <c r="X120" s="27">
        <v>0</v>
      </c>
      <c r="Y120" s="28">
        <v>9221.1</v>
      </c>
      <c r="Z120" s="28">
        <v>8807.9</v>
      </c>
      <c r="AA120" s="28">
        <f t="shared" si="11"/>
        <v>18029</v>
      </c>
      <c r="AB120" s="17">
        <v>2020</v>
      </c>
      <c r="AG120" s="2"/>
      <c r="AH120" s="11"/>
    </row>
    <row r="121" spans="2:34" ht="61.5" customHeight="1" x14ac:dyDescent="0.35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3" t="s">
        <v>122</v>
      </c>
      <c r="T121" s="3" t="s">
        <v>40</v>
      </c>
      <c r="U121" s="14">
        <v>0</v>
      </c>
      <c r="V121" s="14">
        <v>0</v>
      </c>
      <c r="W121" s="14" t="s">
        <v>45</v>
      </c>
      <c r="X121" s="14">
        <v>0</v>
      </c>
      <c r="Y121" s="17">
        <v>0</v>
      </c>
      <c r="Z121" s="55">
        <v>150</v>
      </c>
      <c r="AA121" s="55">
        <v>150</v>
      </c>
      <c r="AB121" s="55">
        <v>2020</v>
      </c>
      <c r="AG121" s="2"/>
      <c r="AH121" s="11"/>
    </row>
    <row r="122" spans="2:34" ht="21.75" customHeight="1" x14ac:dyDescent="0.35">
      <c r="B122" s="12">
        <v>0</v>
      </c>
      <c r="C122" s="12">
        <v>0</v>
      </c>
      <c r="D122" s="12">
        <v>7</v>
      </c>
      <c r="E122" s="12">
        <v>0</v>
      </c>
      <c r="F122" s="12">
        <v>7</v>
      </c>
      <c r="G122" s="12">
        <v>0</v>
      </c>
      <c r="H122" s="12">
        <v>0</v>
      </c>
      <c r="I122" s="12">
        <v>0</v>
      </c>
      <c r="J122" s="12">
        <v>1</v>
      </c>
      <c r="K122" s="12">
        <v>1</v>
      </c>
      <c r="L122" s="12">
        <v>0</v>
      </c>
      <c r="M122" s="12">
        <v>8</v>
      </c>
      <c r="N122" s="12">
        <v>0</v>
      </c>
      <c r="O122" s="12">
        <v>0</v>
      </c>
      <c r="P122" s="12">
        <v>0</v>
      </c>
      <c r="Q122" s="12">
        <v>0</v>
      </c>
      <c r="R122" s="12">
        <v>2</v>
      </c>
      <c r="S122" s="120" t="s">
        <v>123</v>
      </c>
      <c r="T122" s="104" t="s">
        <v>12</v>
      </c>
      <c r="U122" s="27">
        <v>30450</v>
      </c>
      <c r="V122" s="27">
        <v>0</v>
      </c>
      <c r="W122" s="27">
        <v>0</v>
      </c>
      <c r="X122" s="27">
        <v>0</v>
      </c>
      <c r="Y122" s="28">
        <v>0</v>
      </c>
      <c r="Z122" s="28">
        <v>0</v>
      </c>
      <c r="AA122" s="28">
        <f>Z122+Y122+X122+W122+V122+U122</f>
        <v>30450</v>
      </c>
      <c r="AB122" s="17">
        <v>2015</v>
      </c>
      <c r="AG122" s="2"/>
      <c r="AH122" s="11"/>
    </row>
    <row r="123" spans="2:34" ht="25.5" customHeight="1" x14ac:dyDescent="0.35">
      <c r="B123" s="12">
        <v>0</v>
      </c>
      <c r="C123" s="12">
        <v>0</v>
      </c>
      <c r="D123" s="12">
        <v>7</v>
      </c>
      <c r="E123" s="12">
        <v>0</v>
      </c>
      <c r="F123" s="12">
        <v>7</v>
      </c>
      <c r="G123" s="12">
        <v>0</v>
      </c>
      <c r="H123" s="12">
        <v>1</v>
      </c>
      <c r="I123" s="12">
        <v>0</v>
      </c>
      <c r="J123" s="12">
        <v>1</v>
      </c>
      <c r="K123" s="12">
        <v>1</v>
      </c>
      <c r="L123" s="12">
        <v>5</v>
      </c>
      <c r="M123" s="12">
        <v>0</v>
      </c>
      <c r="N123" s="12">
        <v>5</v>
      </c>
      <c r="O123" s="12">
        <v>9</v>
      </c>
      <c r="P123" s="12">
        <v>0</v>
      </c>
      <c r="Q123" s="12">
        <v>0</v>
      </c>
      <c r="R123" s="12">
        <v>0</v>
      </c>
      <c r="S123" s="121"/>
      <c r="T123" s="119"/>
      <c r="U123" s="27">
        <v>60160.1</v>
      </c>
      <c r="V123" s="27">
        <v>0</v>
      </c>
      <c r="W123" s="27">
        <v>0</v>
      </c>
      <c r="X123" s="27">
        <v>0</v>
      </c>
      <c r="Y123" s="28">
        <v>0</v>
      </c>
      <c r="Z123" s="28">
        <v>0</v>
      </c>
      <c r="AA123" s="28">
        <f>Z123+Y123+X123+W123+V123+U123</f>
        <v>60160.1</v>
      </c>
      <c r="AB123" s="17">
        <v>2015</v>
      </c>
      <c r="AG123" s="2"/>
      <c r="AH123" s="11"/>
    </row>
    <row r="124" spans="2:34" ht="21.75" customHeight="1" x14ac:dyDescent="0.35">
      <c r="B124" s="12">
        <v>0</v>
      </c>
      <c r="C124" s="12">
        <v>0</v>
      </c>
      <c r="D124" s="12">
        <v>7</v>
      </c>
      <c r="E124" s="12">
        <v>0</v>
      </c>
      <c r="F124" s="12">
        <v>7</v>
      </c>
      <c r="G124" s="12">
        <v>0</v>
      </c>
      <c r="H124" s="12">
        <v>1</v>
      </c>
      <c r="I124" s="12">
        <v>0</v>
      </c>
      <c r="J124" s="12">
        <v>1</v>
      </c>
      <c r="K124" s="12">
        <v>1</v>
      </c>
      <c r="L124" s="12">
        <v>7</v>
      </c>
      <c r="M124" s="12">
        <v>8</v>
      </c>
      <c r="N124" s="12">
        <v>9</v>
      </c>
      <c r="O124" s="12">
        <v>1</v>
      </c>
      <c r="P124" s="12">
        <v>0</v>
      </c>
      <c r="Q124" s="12">
        <v>0</v>
      </c>
      <c r="R124" s="12">
        <v>0</v>
      </c>
      <c r="S124" s="122"/>
      <c r="T124" s="112"/>
      <c r="U124" s="27">
        <v>10889.9</v>
      </c>
      <c r="V124" s="27">
        <v>0</v>
      </c>
      <c r="W124" s="27">
        <v>0</v>
      </c>
      <c r="X124" s="27">
        <v>0</v>
      </c>
      <c r="Y124" s="28">
        <v>0</v>
      </c>
      <c r="Z124" s="28">
        <v>0</v>
      </c>
      <c r="AA124" s="28">
        <f>Z124+Y124+X124+W124+V124+U124</f>
        <v>10889.9</v>
      </c>
      <c r="AB124" s="17">
        <v>2015</v>
      </c>
      <c r="AG124" s="2"/>
      <c r="AH124" s="11"/>
    </row>
    <row r="125" spans="2:34" ht="43.5" customHeight="1" x14ac:dyDescent="0.35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3" t="s">
        <v>124</v>
      </c>
      <c r="T125" s="3" t="s">
        <v>32</v>
      </c>
      <c r="U125" s="14">
        <v>1</v>
      </c>
      <c r="V125" s="14" t="s">
        <v>45</v>
      </c>
      <c r="W125" s="14" t="s">
        <v>45</v>
      </c>
      <c r="X125" s="14" t="s">
        <v>45</v>
      </c>
      <c r="Y125" s="14" t="s">
        <v>45</v>
      </c>
      <c r="Z125" s="14" t="s">
        <v>45</v>
      </c>
      <c r="AA125" s="14">
        <v>1</v>
      </c>
      <c r="AB125" s="14">
        <v>2015</v>
      </c>
      <c r="AG125" s="2"/>
      <c r="AH125" s="11"/>
    </row>
    <row r="126" spans="2:34" x14ac:dyDescent="0.35">
      <c r="B126" s="12">
        <v>0</v>
      </c>
      <c r="C126" s="12">
        <v>0</v>
      </c>
      <c r="D126" s="12">
        <v>7</v>
      </c>
      <c r="E126" s="12">
        <v>0</v>
      </c>
      <c r="F126" s="12">
        <v>7</v>
      </c>
      <c r="G126" s="12">
        <v>0</v>
      </c>
      <c r="H126" s="12">
        <v>0</v>
      </c>
      <c r="I126" s="12">
        <v>0</v>
      </c>
      <c r="J126" s="12">
        <v>1</v>
      </c>
      <c r="K126" s="12">
        <v>1</v>
      </c>
      <c r="L126" s="12">
        <v>0</v>
      </c>
      <c r="M126" s="12">
        <v>8</v>
      </c>
      <c r="N126" s="12">
        <v>0</v>
      </c>
      <c r="O126" s="12">
        <v>0</v>
      </c>
      <c r="P126" s="12">
        <v>0</v>
      </c>
      <c r="Q126" s="12">
        <v>0</v>
      </c>
      <c r="R126" s="12">
        <v>3</v>
      </c>
      <c r="S126" s="120" t="s">
        <v>125</v>
      </c>
      <c r="T126" s="104" t="s">
        <v>12</v>
      </c>
      <c r="U126" s="27">
        <v>293.8</v>
      </c>
      <c r="V126" s="27">
        <v>0</v>
      </c>
      <c r="W126" s="27">
        <v>0</v>
      </c>
      <c r="X126" s="27">
        <v>0</v>
      </c>
      <c r="Y126" s="27">
        <v>0</v>
      </c>
      <c r="Z126" s="27">
        <v>0</v>
      </c>
      <c r="AA126" s="27">
        <f>Z126+Y126+X126+W126+V126+U126</f>
        <v>293.8</v>
      </c>
      <c r="AB126" s="14">
        <v>2015</v>
      </c>
      <c r="AG126" s="2"/>
      <c r="AH126" s="11"/>
    </row>
    <row r="127" spans="2:34" ht="18.75" customHeight="1" x14ac:dyDescent="0.35">
      <c r="B127" s="12">
        <v>0</v>
      </c>
      <c r="C127" s="12">
        <v>0</v>
      </c>
      <c r="D127" s="12">
        <v>7</v>
      </c>
      <c r="E127" s="12">
        <v>0</v>
      </c>
      <c r="F127" s="12">
        <v>7</v>
      </c>
      <c r="G127" s="12">
        <v>0</v>
      </c>
      <c r="H127" s="12">
        <v>1</v>
      </c>
      <c r="I127" s="12">
        <v>0</v>
      </c>
      <c r="J127" s="12">
        <v>1</v>
      </c>
      <c r="K127" s="12">
        <v>1</v>
      </c>
      <c r="L127" s="12">
        <v>5</v>
      </c>
      <c r="M127" s="12">
        <v>0</v>
      </c>
      <c r="N127" s="12">
        <v>5</v>
      </c>
      <c r="O127" s="12">
        <v>9</v>
      </c>
      <c r="P127" s="12">
        <v>0</v>
      </c>
      <c r="Q127" s="12">
        <v>0</v>
      </c>
      <c r="R127" s="12">
        <v>0</v>
      </c>
      <c r="S127" s="122"/>
      <c r="T127" s="112"/>
      <c r="U127" s="27">
        <v>26144.2</v>
      </c>
      <c r="V127" s="27">
        <v>0</v>
      </c>
      <c r="W127" s="27">
        <v>0</v>
      </c>
      <c r="X127" s="27">
        <v>0</v>
      </c>
      <c r="Y127" s="27">
        <v>0</v>
      </c>
      <c r="Z127" s="27">
        <v>0</v>
      </c>
      <c r="AA127" s="27">
        <f>Z127+Y127+X127+W127+V127+U127</f>
        <v>26144.2</v>
      </c>
      <c r="AB127" s="14">
        <v>2015</v>
      </c>
      <c r="AG127" s="2"/>
      <c r="AH127" s="11"/>
    </row>
    <row r="128" spans="2:34" ht="37.5" x14ac:dyDescent="0.35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3" t="s">
        <v>124</v>
      </c>
      <c r="T128" s="3" t="s">
        <v>32</v>
      </c>
      <c r="U128" s="14">
        <v>1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1</v>
      </c>
      <c r="AB128" s="14">
        <v>2015</v>
      </c>
      <c r="AG128" s="2"/>
      <c r="AH128" s="11"/>
    </row>
    <row r="129" spans="2:34" ht="56.25" x14ac:dyDescent="0.35">
      <c r="B129" s="12">
        <v>0</v>
      </c>
      <c r="C129" s="12">
        <v>0</v>
      </c>
      <c r="D129" s="12">
        <v>7</v>
      </c>
      <c r="E129" s="12">
        <v>0</v>
      </c>
      <c r="F129" s="12">
        <v>7</v>
      </c>
      <c r="G129" s="12">
        <v>0</v>
      </c>
      <c r="H129" s="12">
        <v>1</v>
      </c>
      <c r="I129" s="12">
        <v>0</v>
      </c>
      <c r="J129" s="12">
        <v>1</v>
      </c>
      <c r="K129" s="12">
        <v>1</v>
      </c>
      <c r="L129" s="12">
        <v>0</v>
      </c>
      <c r="M129" s="12">
        <v>8</v>
      </c>
      <c r="N129" s="12">
        <v>0</v>
      </c>
      <c r="O129" s="12">
        <v>4</v>
      </c>
      <c r="P129" s="12">
        <v>0</v>
      </c>
      <c r="Q129" s="12">
        <v>0</v>
      </c>
      <c r="R129" s="12">
        <v>4</v>
      </c>
      <c r="S129" s="13" t="s">
        <v>126</v>
      </c>
      <c r="T129" s="3" t="s">
        <v>12</v>
      </c>
      <c r="U129" s="27">
        <v>27004.5</v>
      </c>
      <c r="V129" s="27">
        <v>0</v>
      </c>
      <c r="W129" s="27">
        <v>0</v>
      </c>
      <c r="X129" s="27">
        <v>0</v>
      </c>
      <c r="Y129" s="27">
        <v>0</v>
      </c>
      <c r="Z129" s="27">
        <v>0</v>
      </c>
      <c r="AA129" s="27">
        <f>Z129+Y129+X129+W129+V129+U129</f>
        <v>27004.5</v>
      </c>
      <c r="AB129" s="14">
        <v>2015</v>
      </c>
      <c r="AG129" s="2"/>
      <c r="AH129" s="11"/>
    </row>
    <row r="130" spans="2:34" ht="37.5" x14ac:dyDescent="0.35">
      <c r="B130" s="12">
        <v>0</v>
      </c>
      <c r="C130" s="12">
        <v>4</v>
      </c>
      <c r="D130" s="12">
        <v>3</v>
      </c>
      <c r="E130" s="12">
        <v>0</v>
      </c>
      <c r="F130" s="12">
        <v>7</v>
      </c>
      <c r="G130" s="12">
        <v>0</v>
      </c>
      <c r="H130" s="12">
        <v>1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3</v>
      </c>
      <c r="S130" s="13" t="s">
        <v>124</v>
      </c>
      <c r="T130" s="3" t="s">
        <v>32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7">
        <v>0</v>
      </c>
      <c r="AA130" s="17">
        <v>0</v>
      </c>
      <c r="AB130" s="17">
        <v>2015</v>
      </c>
      <c r="AG130" s="2"/>
      <c r="AH130" s="11"/>
    </row>
    <row r="131" spans="2:34" x14ac:dyDescent="0.35">
      <c r="B131" s="12">
        <v>0</v>
      </c>
      <c r="C131" s="12">
        <v>4</v>
      </c>
      <c r="D131" s="12">
        <v>3</v>
      </c>
      <c r="E131" s="12">
        <v>0</v>
      </c>
      <c r="F131" s="12">
        <v>7</v>
      </c>
      <c r="G131" s="12">
        <v>0</v>
      </c>
      <c r="H131" s="12">
        <v>1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16" t="s">
        <v>127</v>
      </c>
      <c r="T131" s="104" t="s">
        <v>12</v>
      </c>
      <c r="U131" s="27">
        <f t="shared" ref="U131:AA131" si="12">U132+U133+U134+U135+U136+U137+U138</f>
        <v>0</v>
      </c>
      <c r="V131" s="27">
        <f t="shared" si="12"/>
        <v>0</v>
      </c>
      <c r="W131" s="27">
        <f t="shared" si="12"/>
        <v>0</v>
      </c>
      <c r="X131" s="27">
        <f t="shared" si="12"/>
        <v>21593.9</v>
      </c>
      <c r="Y131" s="27">
        <f t="shared" si="12"/>
        <v>123945.3</v>
      </c>
      <c r="Z131" s="28">
        <f t="shared" si="12"/>
        <v>26604.799999999996</v>
      </c>
      <c r="AA131" s="28">
        <f t="shared" si="12"/>
        <v>172144</v>
      </c>
      <c r="AB131" s="17">
        <v>2020</v>
      </c>
      <c r="AG131" s="2"/>
      <c r="AH131" s="11"/>
    </row>
    <row r="132" spans="2:34" ht="24.75" customHeight="1" x14ac:dyDescent="0.35">
      <c r="B132" s="12">
        <v>0</v>
      </c>
      <c r="C132" s="12">
        <v>4</v>
      </c>
      <c r="D132" s="12">
        <v>3</v>
      </c>
      <c r="E132" s="12">
        <v>0</v>
      </c>
      <c r="F132" s="12">
        <v>7</v>
      </c>
      <c r="G132" s="12">
        <v>0</v>
      </c>
      <c r="H132" s="12">
        <v>1</v>
      </c>
      <c r="I132" s="12">
        <v>0</v>
      </c>
      <c r="J132" s="12">
        <v>1</v>
      </c>
      <c r="K132" s="12">
        <v>1</v>
      </c>
      <c r="L132" s="12">
        <v>0</v>
      </c>
      <c r="M132" s="12">
        <v>8</v>
      </c>
      <c r="N132" s="12">
        <v>0</v>
      </c>
      <c r="O132" s="12">
        <v>0</v>
      </c>
      <c r="P132" s="12">
        <v>0</v>
      </c>
      <c r="Q132" s="12">
        <v>0</v>
      </c>
      <c r="R132" s="12">
        <v>3</v>
      </c>
      <c r="S132" s="117"/>
      <c r="T132" s="119"/>
      <c r="U132" s="27">
        <v>0</v>
      </c>
      <c r="V132" s="27">
        <v>0</v>
      </c>
      <c r="W132" s="27">
        <v>0</v>
      </c>
      <c r="X132" s="27">
        <v>2755</v>
      </c>
      <c r="Y132" s="27">
        <v>0</v>
      </c>
      <c r="Z132" s="28">
        <v>0</v>
      </c>
      <c r="AA132" s="28">
        <f t="shared" ref="AA132:AA138" si="13">U132+V132+W132+X132+Y132+Z132</f>
        <v>2755</v>
      </c>
      <c r="AB132" s="17">
        <v>2018</v>
      </c>
      <c r="AG132" s="2"/>
      <c r="AH132" s="11"/>
    </row>
    <row r="133" spans="2:34" ht="24" customHeight="1" x14ac:dyDescent="0.35">
      <c r="B133" s="12">
        <v>0</v>
      </c>
      <c r="C133" s="12">
        <v>4</v>
      </c>
      <c r="D133" s="12">
        <v>3</v>
      </c>
      <c r="E133" s="12">
        <v>0</v>
      </c>
      <c r="F133" s="12">
        <v>7</v>
      </c>
      <c r="G133" s="12">
        <v>0</v>
      </c>
      <c r="H133" s="12">
        <v>1</v>
      </c>
      <c r="I133" s="12">
        <v>0</v>
      </c>
      <c r="J133" s="12">
        <v>1</v>
      </c>
      <c r="K133" s="12">
        <v>1</v>
      </c>
      <c r="L133" s="12" t="s">
        <v>128</v>
      </c>
      <c r="M133" s="12">
        <v>2</v>
      </c>
      <c r="N133" s="12">
        <v>5</v>
      </c>
      <c r="O133" s="12">
        <v>1</v>
      </c>
      <c r="P133" s="12">
        <v>5</v>
      </c>
      <c r="Q133" s="12">
        <v>9</v>
      </c>
      <c r="R133" s="12">
        <v>3</v>
      </c>
      <c r="S133" s="117"/>
      <c r="T133" s="119"/>
      <c r="U133" s="27">
        <v>0</v>
      </c>
      <c r="V133" s="27">
        <v>0</v>
      </c>
      <c r="W133" s="27">
        <v>0</v>
      </c>
      <c r="X133" s="27">
        <v>18838.900000000001</v>
      </c>
      <c r="Y133" s="27">
        <v>0</v>
      </c>
      <c r="Z133" s="28">
        <v>0</v>
      </c>
      <c r="AA133" s="28">
        <f t="shared" si="13"/>
        <v>18838.900000000001</v>
      </c>
      <c r="AB133" s="17">
        <v>2018</v>
      </c>
      <c r="AG133" s="2"/>
      <c r="AH133" s="11"/>
    </row>
    <row r="134" spans="2:34" ht="24" customHeight="1" x14ac:dyDescent="0.35">
      <c r="B134" s="12">
        <v>0</v>
      </c>
      <c r="C134" s="12">
        <v>4</v>
      </c>
      <c r="D134" s="12">
        <v>3</v>
      </c>
      <c r="E134" s="12">
        <v>0</v>
      </c>
      <c r="F134" s="12">
        <v>7</v>
      </c>
      <c r="G134" s="12">
        <v>0</v>
      </c>
      <c r="H134" s="12">
        <v>1</v>
      </c>
      <c r="I134" s="12">
        <v>0</v>
      </c>
      <c r="J134" s="12">
        <v>1</v>
      </c>
      <c r="K134" s="12">
        <v>1</v>
      </c>
      <c r="L134" s="12" t="s">
        <v>117</v>
      </c>
      <c r="M134" s="12">
        <v>2</v>
      </c>
      <c r="N134" s="12">
        <v>5</v>
      </c>
      <c r="O134" s="12">
        <v>1</v>
      </c>
      <c r="P134" s="12">
        <v>5</v>
      </c>
      <c r="Q134" s="12">
        <v>9</v>
      </c>
      <c r="R134" s="12" t="s">
        <v>121</v>
      </c>
      <c r="S134" s="117"/>
      <c r="T134" s="119"/>
      <c r="U134" s="27">
        <v>0</v>
      </c>
      <c r="V134" s="27">
        <v>0</v>
      </c>
      <c r="W134" s="27">
        <v>0</v>
      </c>
      <c r="X134" s="27">
        <v>0</v>
      </c>
      <c r="Y134" s="27">
        <v>19461.7</v>
      </c>
      <c r="Z134" s="28">
        <v>2607.1</v>
      </c>
      <c r="AA134" s="28">
        <f t="shared" si="13"/>
        <v>22068.799999999999</v>
      </c>
      <c r="AB134" s="17">
        <v>2020</v>
      </c>
      <c r="AG134" s="2"/>
      <c r="AH134" s="11"/>
    </row>
    <row r="135" spans="2:34" x14ac:dyDescent="0.35">
      <c r="B135" s="12">
        <v>0</v>
      </c>
      <c r="C135" s="12">
        <v>4</v>
      </c>
      <c r="D135" s="12">
        <v>3</v>
      </c>
      <c r="E135" s="12">
        <v>0</v>
      </c>
      <c r="F135" s="12">
        <v>7</v>
      </c>
      <c r="G135" s="12">
        <v>0</v>
      </c>
      <c r="H135" s="12">
        <v>1</v>
      </c>
      <c r="I135" s="12">
        <v>0</v>
      </c>
      <c r="J135" s="12">
        <v>1</v>
      </c>
      <c r="K135" s="12">
        <v>1</v>
      </c>
      <c r="L135" s="12" t="s">
        <v>117</v>
      </c>
      <c r="M135" s="12">
        <v>2</v>
      </c>
      <c r="N135" s="12">
        <v>0</v>
      </c>
      <c r="O135" s="12">
        <v>0</v>
      </c>
      <c r="P135" s="12">
        <v>0</v>
      </c>
      <c r="Q135" s="12">
        <v>0</v>
      </c>
      <c r="R135" s="12">
        <v>3</v>
      </c>
      <c r="S135" s="117"/>
      <c r="T135" s="119"/>
      <c r="U135" s="27">
        <v>0</v>
      </c>
      <c r="V135" s="27">
        <v>0</v>
      </c>
      <c r="W135" s="27">
        <v>0</v>
      </c>
      <c r="X135" s="27">
        <v>0</v>
      </c>
      <c r="Y135" s="27">
        <v>6427.6</v>
      </c>
      <c r="Z135" s="28">
        <v>0</v>
      </c>
      <c r="AA135" s="28">
        <f t="shared" si="13"/>
        <v>6427.6</v>
      </c>
      <c r="AB135" s="17">
        <v>2019</v>
      </c>
      <c r="AG135" s="2"/>
      <c r="AH135" s="11"/>
    </row>
    <row r="136" spans="2:34" x14ac:dyDescent="0.35">
      <c r="B136" s="12">
        <v>0</v>
      </c>
      <c r="C136" s="12">
        <v>4</v>
      </c>
      <c r="D136" s="12">
        <v>3</v>
      </c>
      <c r="E136" s="12">
        <v>0</v>
      </c>
      <c r="F136" s="12">
        <v>7</v>
      </c>
      <c r="G136" s="12">
        <v>0</v>
      </c>
      <c r="H136" s="12">
        <v>1</v>
      </c>
      <c r="I136" s="12">
        <v>0</v>
      </c>
      <c r="J136" s="12">
        <v>1</v>
      </c>
      <c r="K136" s="12">
        <v>1</v>
      </c>
      <c r="L136" s="12" t="s">
        <v>117</v>
      </c>
      <c r="M136" s="12">
        <v>2</v>
      </c>
      <c r="N136" s="12">
        <v>1</v>
      </c>
      <c r="O136" s="12">
        <v>0</v>
      </c>
      <c r="P136" s="12">
        <v>1</v>
      </c>
      <c r="Q136" s="12">
        <v>5</v>
      </c>
      <c r="R136" s="12">
        <v>3</v>
      </c>
      <c r="S136" s="117"/>
      <c r="T136" s="119"/>
      <c r="U136" s="27">
        <v>0</v>
      </c>
      <c r="V136" s="27">
        <v>0</v>
      </c>
      <c r="W136" s="27">
        <v>0</v>
      </c>
      <c r="X136" s="27">
        <v>0</v>
      </c>
      <c r="Y136" s="27">
        <v>23531</v>
      </c>
      <c r="Z136" s="28">
        <v>16710.099999999999</v>
      </c>
      <c r="AA136" s="28">
        <f t="shared" si="13"/>
        <v>40241.1</v>
      </c>
      <c r="AB136" s="17">
        <v>2020</v>
      </c>
      <c r="AG136" s="2"/>
      <c r="AH136" s="11"/>
    </row>
    <row r="137" spans="2:34" x14ac:dyDescent="0.35">
      <c r="B137" s="12">
        <v>0</v>
      </c>
      <c r="C137" s="12">
        <v>4</v>
      </c>
      <c r="D137" s="12">
        <v>3</v>
      </c>
      <c r="E137" s="12">
        <v>0</v>
      </c>
      <c r="F137" s="12">
        <v>7</v>
      </c>
      <c r="G137" s="12">
        <v>0</v>
      </c>
      <c r="H137" s="12">
        <v>1</v>
      </c>
      <c r="I137" s="12">
        <v>0</v>
      </c>
      <c r="J137" s="12">
        <v>1</v>
      </c>
      <c r="K137" s="12">
        <v>1</v>
      </c>
      <c r="L137" s="12" t="s">
        <v>128</v>
      </c>
      <c r="M137" s="12">
        <v>2</v>
      </c>
      <c r="N137" s="12" t="s">
        <v>36</v>
      </c>
      <c r="O137" s="12">
        <v>0</v>
      </c>
      <c r="P137" s="12">
        <v>1</v>
      </c>
      <c r="Q137" s="12">
        <v>5</v>
      </c>
      <c r="R137" s="12">
        <v>3</v>
      </c>
      <c r="S137" s="117"/>
      <c r="T137" s="119"/>
      <c r="U137" s="27">
        <v>0</v>
      </c>
      <c r="V137" s="27">
        <v>0</v>
      </c>
      <c r="W137" s="27">
        <v>0</v>
      </c>
      <c r="X137" s="27">
        <v>0</v>
      </c>
      <c r="Y137" s="27">
        <v>5882.8</v>
      </c>
      <c r="Z137" s="28">
        <v>4177.6000000000004</v>
      </c>
      <c r="AA137" s="28">
        <f t="shared" si="13"/>
        <v>10060.400000000001</v>
      </c>
      <c r="AB137" s="17">
        <v>2020</v>
      </c>
      <c r="AG137" s="2"/>
      <c r="AH137" s="11"/>
    </row>
    <row r="138" spans="2:34" x14ac:dyDescent="0.35">
      <c r="B138" s="12">
        <v>0</v>
      </c>
      <c r="C138" s="12">
        <v>4</v>
      </c>
      <c r="D138" s="12">
        <v>3</v>
      </c>
      <c r="E138" s="12">
        <v>0</v>
      </c>
      <c r="F138" s="12">
        <v>7</v>
      </c>
      <c r="G138" s="12">
        <v>0</v>
      </c>
      <c r="H138" s="12">
        <v>1</v>
      </c>
      <c r="I138" s="12">
        <v>0</v>
      </c>
      <c r="J138" s="12">
        <v>1</v>
      </c>
      <c r="K138" s="12">
        <v>1</v>
      </c>
      <c r="L138" s="12" t="s">
        <v>117</v>
      </c>
      <c r="M138" s="12">
        <v>2</v>
      </c>
      <c r="N138" s="12">
        <v>5</v>
      </c>
      <c r="O138" s="12">
        <v>1</v>
      </c>
      <c r="P138" s="12">
        <v>5</v>
      </c>
      <c r="Q138" s="12">
        <v>9</v>
      </c>
      <c r="R138" s="12">
        <v>3</v>
      </c>
      <c r="S138" s="118"/>
      <c r="T138" s="112"/>
      <c r="U138" s="27">
        <v>0</v>
      </c>
      <c r="V138" s="27">
        <v>0</v>
      </c>
      <c r="W138" s="27">
        <v>0</v>
      </c>
      <c r="X138" s="27">
        <v>0</v>
      </c>
      <c r="Y138" s="27">
        <v>68642.2</v>
      </c>
      <c r="Z138" s="28">
        <v>3110</v>
      </c>
      <c r="AA138" s="28">
        <f t="shared" si="13"/>
        <v>71752.2</v>
      </c>
      <c r="AB138" s="17">
        <v>2020</v>
      </c>
      <c r="AG138" s="2"/>
      <c r="AH138" s="11"/>
    </row>
    <row r="139" spans="2:34" ht="60.75" customHeight="1" x14ac:dyDescent="0.35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3" t="s">
        <v>122</v>
      </c>
      <c r="T139" s="3" t="s">
        <v>40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7">
        <v>100</v>
      </c>
      <c r="AA139" s="17">
        <v>100</v>
      </c>
      <c r="AB139" s="17">
        <v>2020</v>
      </c>
      <c r="AG139" s="2"/>
      <c r="AH139" s="11"/>
    </row>
    <row r="140" spans="2:34" ht="26.25" customHeight="1" x14ac:dyDescent="0.35">
      <c r="B140" s="12">
        <v>0</v>
      </c>
      <c r="C140" s="12">
        <v>4</v>
      </c>
      <c r="D140" s="12">
        <v>3</v>
      </c>
      <c r="E140" s="12">
        <v>0</v>
      </c>
      <c r="F140" s="12">
        <v>7</v>
      </c>
      <c r="G140" s="12">
        <v>0</v>
      </c>
      <c r="H140" s="12">
        <v>1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4</v>
      </c>
      <c r="S140" s="127" t="s">
        <v>129</v>
      </c>
      <c r="T140" s="130" t="s">
        <v>12</v>
      </c>
      <c r="U140" s="27">
        <f t="shared" ref="U140:Y140" si="14">U141+U142</f>
        <v>0</v>
      </c>
      <c r="V140" s="27">
        <f t="shared" si="14"/>
        <v>0</v>
      </c>
      <c r="W140" s="27">
        <f t="shared" si="14"/>
        <v>0</v>
      </c>
      <c r="X140" s="27">
        <f t="shared" si="14"/>
        <v>0</v>
      </c>
      <c r="Y140" s="27">
        <f t="shared" si="14"/>
        <v>3895.6</v>
      </c>
      <c r="Z140" s="77">
        <f>Z141+Z142+Z143+Z144</f>
        <v>75269.300000000017</v>
      </c>
      <c r="AA140" s="77">
        <f>AA141+AA142+AA143+AA144</f>
        <v>79164.900000000009</v>
      </c>
      <c r="AB140" s="34">
        <v>2020</v>
      </c>
      <c r="AG140" s="2"/>
      <c r="AH140" s="11"/>
    </row>
    <row r="141" spans="2:34" ht="22.5" customHeight="1" x14ac:dyDescent="0.35">
      <c r="B141" s="12">
        <v>0</v>
      </c>
      <c r="C141" s="12">
        <v>4</v>
      </c>
      <c r="D141" s="12">
        <v>3</v>
      </c>
      <c r="E141" s="12">
        <v>0</v>
      </c>
      <c r="F141" s="12">
        <v>7</v>
      </c>
      <c r="G141" s="12">
        <v>0</v>
      </c>
      <c r="H141" s="12">
        <v>1</v>
      </c>
      <c r="I141" s="12">
        <v>0</v>
      </c>
      <c r="J141" s="12">
        <v>1</v>
      </c>
      <c r="K141" s="12">
        <v>1</v>
      </c>
      <c r="L141" s="12" t="s">
        <v>117</v>
      </c>
      <c r="M141" s="12">
        <v>2</v>
      </c>
      <c r="N141" s="12">
        <v>0</v>
      </c>
      <c r="O141" s="12">
        <v>0</v>
      </c>
      <c r="P141" s="12">
        <v>0</v>
      </c>
      <c r="Q141" s="12">
        <v>0</v>
      </c>
      <c r="R141" s="12">
        <v>4</v>
      </c>
      <c r="S141" s="128"/>
      <c r="T141" s="119"/>
      <c r="U141" s="27">
        <v>0</v>
      </c>
      <c r="V141" s="27">
        <v>0</v>
      </c>
      <c r="W141" s="27">
        <v>0</v>
      </c>
      <c r="X141" s="27">
        <v>0</v>
      </c>
      <c r="Y141" s="27">
        <v>3895.6</v>
      </c>
      <c r="Z141" s="77">
        <v>3895.6</v>
      </c>
      <c r="AA141" s="77">
        <f>Z141+Y141+X141+W141+V141+U141</f>
        <v>7791.2</v>
      </c>
      <c r="AB141" s="29">
        <v>2020</v>
      </c>
      <c r="AG141" s="2"/>
      <c r="AH141" s="11"/>
    </row>
    <row r="142" spans="2:34" ht="26.25" customHeight="1" x14ac:dyDescent="0.35">
      <c r="B142" s="12">
        <v>0</v>
      </c>
      <c r="C142" s="12">
        <v>4</v>
      </c>
      <c r="D142" s="12">
        <v>3</v>
      </c>
      <c r="E142" s="12">
        <v>0</v>
      </c>
      <c r="F142" s="12">
        <v>7</v>
      </c>
      <c r="G142" s="12">
        <v>0</v>
      </c>
      <c r="H142" s="12">
        <v>1</v>
      </c>
      <c r="I142" s="12">
        <v>0</v>
      </c>
      <c r="J142" s="12">
        <v>1</v>
      </c>
      <c r="K142" s="12">
        <v>1</v>
      </c>
      <c r="L142" s="12" t="s">
        <v>117</v>
      </c>
      <c r="M142" s="12">
        <v>2</v>
      </c>
      <c r="N142" s="12">
        <v>5</v>
      </c>
      <c r="O142" s="12">
        <v>2</v>
      </c>
      <c r="P142" s="12">
        <v>3</v>
      </c>
      <c r="Q142" s="12">
        <v>2</v>
      </c>
      <c r="R142" s="12">
        <v>4</v>
      </c>
      <c r="S142" s="128"/>
      <c r="T142" s="119"/>
      <c r="U142" s="27">
        <v>0</v>
      </c>
      <c r="V142" s="27">
        <v>0</v>
      </c>
      <c r="W142" s="27">
        <v>0</v>
      </c>
      <c r="X142" s="27">
        <v>0</v>
      </c>
      <c r="Y142" s="27">
        <v>0</v>
      </c>
      <c r="Z142" s="77">
        <v>70070.5</v>
      </c>
      <c r="AA142" s="77">
        <f>Z142+Y142+X142+W142+V142+U142</f>
        <v>70070.5</v>
      </c>
      <c r="AB142" s="14">
        <v>2020</v>
      </c>
      <c r="AD142" s="76"/>
      <c r="AG142" s="2"/>
      <c r="AH142" s="11"/>
    </row>
    <row r="143" spans="2:34" ht="26.25" customHeight="1" x14ac:dyDescent="0.35">
      <c r="B143" s="12">
        <v>0</v>
      </c>
      <c r="C143" s="12">
        <v>4</v>
      </c>
      <c r="D143" s="12">
        <v>3</v>
      </c>
      <c r="E143" s="12">
        <v>0</v>
      </c>
      <c r="F143" s="12">
        <v>7</v>
      </c>
      <c r="G143" s="12">
        <v>0</v>
      </c>
      <c r="H143" s="12">
        <v>1</v>
      </c>
      <c r="I143" s="12">
        <v>0</v>
      </c>
      <c r="J143" s="12">
        <v>1</v>
      </c>
      <c r="K143" s="12">
        <v>1</v>
      </c>
      <c r="L143" s="12" t="s">
        <v>117</v>
      </c>
      <c r="M143" s="12">
        <v>2</v>
      </c>
      <c r="N143" s="12">
        <v>1</v>
      </c>
      <c r="O143" s="12">
        <v>0</v>
      </c>
      <c r="P143" s="12">
        <v>1</v>
      </c>
      <c r="Q143" s="12">
        <v>5</v>
      </c>
      <c r="R143" s="12">
        <v>4</v>
      </c>
      <c r="S143" s="128"/>
      <c r="T143" s="119"/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77">
        <v>1042.5999999999999</v>
      </c>
      <c r="AA143" s="77">
        <f t="shared" ref="AA143:AA144" si="15">Z143+Y143+X143+W143+V143+U143</f>
        <v>1042.5999999999999</v>
      </c>
      <c r="AB143" s="14">
        <v>2020</v>
      </c>
      <c r="AD143" s="76"/>
      <c r="AG143" s="2"/>
      <c r="AH143" s="11"/>
    </row>
    <row r="144" spans="2:34" ht="26.25" customHeight="1" x14ac:dyDescent="0.35">
      <c r="B144" s="12">
        <v>0</v>
      </c>
      <c r="C144" s="12">
        <v>4</v>
      </c>
      <c r="D144" s="12">
        <v>3</v>
      </c>
      <c r="E144" s="12">
        <v>0</v>
      </c>
      <c r="F144" s="12">
        <v>7</v>
      </c>
      <c r="G144" s="12">
        <v>0</v>
      </c>
      <c r="H144" s="12">
        <v>1</v>
      </c>
      <c r="I144" s="12">
        <v>0</v>
      </c>
      <c r="J144" s="12">
        <v>1</v>
      </c>
      <c r="K144" s="12">
        <v>1</v>
      </c>
      <c r="L144" s="12" t="s">
        <v>117</v>
      </c>
      <c r="M144" s="12">
        <v>2</v>
      </c>
      <c r="N144" s="12" t="s">
        <v>36</v>
      </c>
      <c r="O144" s="12">
        <v>0</v>
      </c>
      <c r="P144" s="12">
        <v>1</v>
      </c>
      <c r="Q144" s="12">
        <v>5</v>
      </c>
      <c r="R144" s="12">
        <v>4</v>
      </c>
      <c r="S144" s="129"/>
      <c r="T144" s="112"/>
      <c r="U144" s="27">
        <v>0</v>
      </c>
      <c r="V144" s="27">
        <v>0</v>
      </c>
      <c r="W144" s="27">
        <v>0</v>
      </c>
      <c r="X144" s="27">
        <v>0</v>
      </c>
      <c r="Y144" s="27">
        <v>0</v>
      </c>
      <c r="Z144" s="77">
        <v>260.60000000000002</v>
      </c>
      <c r="AA144" s="77">
        <f t="shared" si="15"/>
        <v>260.60000000000002</v>
      </c>
      <c r="AB144" s="14">
        <v>2020</v>
      </c>
      <c r="AD144" s="76"/>
      <c r="AG144" s="2"/>
      <c r="AH144" s="11"/>
    </row>
    <row r="145" spans="2:34" ht="61.5" customHeight="1" x14ac:dyDescent="0.35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3" t="s">
        <v>122</v>
      </c>
      <c r="T145" s="3" t="s">
        <v>40</v>
      </c>
      <c r="U145" s="29">
        <v>0</v>
      </c>
      <c r="V145" s="29">
        <v>0</v>
      </c>
      <c r="W145" s="29">
        <v>0</v>
      </c>
      <c r="X145" s="29">
        <v>0</v>
      </c>
      <c r="Y145" s="29">
        <v>0</v>
      </c>
      <c r="Z145" s="80">
        <v>0</v>
      </c>
      <c r="AA145" s="80">
        <v>0</v>
      </c>
      <c r="AB145" s="14">
        <v>2020</v>
      </c>
      <c r="AC145" s="74"/>
      <c r="AD145" s="76"/>
      <c r="AG145" s="2"/>
      <c r="AH145" s="11"/>
    </row>
    <row r="146" spans="2:34" ht="18.75" customHeight="1" x14ac:dyDescent="0.35">
      <c r="B146" s="12">
        <v>0</v>
      </c>
      <c r="C146" s="12">
        <v>4</v>
      </c>
      <c r="D146" s="12">
        <v>3</v>
      </c>
      <c r="E146" s="12">
        <v>0</v>
      </c>
      <c r="F146" s="12">
        <v>7</v>
      </c>
      <c r="G146" s="12">
        <v>0</v>
      </c>
      <c r="H146" s="12">
        <v>1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5</v>
      </c>
      <c r="S146" s="120" t="s">
        <v>130</v>
      </c>
      <c r="T146" s="131" t="s">
        <v>12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27">
        <f>Z147+Z148</f>
        <v>73966.100000000006</v>
      </c>
      <c r="AA146" s="27">
        <f>Z146+Y146+X146+W146+V146+U146</f>
        <v>73966.100000000006</v>
      </c>
      <c r="AB146" s="14">
        <v>2020</v>
      </c>
      <c r="AD146" s="76"/>
      <c r="AG146" s="2"/>
      <c r="AH146" s="11"/>
    </row>
    <row r="147" spans="2:34" ht="21.75" customHeight="1" x14ac:dyDescent="0.35">
      <c r="B147" s="12">
        <v>0</v>
      </c>
      <c r="C147" s="12">
        <v>4</v>
      </c>
      <c r="D147" s="12">
        <v>3</v>
      </c>
      <c r="E147" s="12">
        <v>0</v>
      </c>
      <c r="F147" s="12">
        <v>7</v>
      </c>
      <c r="G147" s="12">
        <v>0</v>
      </c>
      <c r="H147" s="12">
        <v>1</v>
      </c>
      <c r="I147" s="12">
        <v>0</v>
      </c>
      <c r="J147" s="12">
        <v>1</v>
      </c>
      <c r="K147" s="12">
        <v>1</v>
      </c>
      <c r="L147" s="12" t="s">
        <v>117</v>
      </c>
      <c r="M147" s="12">
        <v>2</v>
      </c>
      <c r="N147" s="12">
        <v>5</v>
      </c>
      <c r="O147" s="12">
        <v>2</v>
      </c>
      <c r="P147" s="12">
        <v>3</v>
      </c>
      <c r="Q147" s="12">
        <v>2</v>
      </c>
      <c r="R147" s="12">
        <v>5</v>
      </c>
      <c r="S147" s="121"/>
      <c r="T147" s="132"/>
      <c r="U147" s="35">
        <v>0</v>
      </c>
      <c r="V147" s="35">
        <v>0</v>
      </c>
      <c r="W147" s="35">
        <v>0</v>
      </c>
      <c r="X147" s="35">
        <v>0</v>
      </c>
      <c r="Y147" s="35">
        <v>0</v>
      </c>
      <c r="Z147" s="27">
        <v>70070.5</v>
      </c>
      <c r="AA147" s="27">
        <f>Z147+Y147+X147+W147+V147+U147</f>
        <v>70070.5</v>
      </c>
      <c r="AB147" s="14">
        <v>2020</v>
      </c>
      <c r="AD147" s="76"/>
      <c r="AG147" s="2"/>
      <c r="AH147" s="11"/>
    </row>
    <row r="148" spans="2:34" ht="17.25" customHeight="1" x14ac:dyDescent="0.35">
      <c r="B148" s="12">
        <v>0</v>
      </c>
      <c r="C148" s="12">
        <v>4</v>
      </c>
      <c r="D148" s="12">
        <v>3</v>
      </c>
      <c r="E148" s="12">
        <v>0</v>
      </c>
      <c r="F148" s="12">
        <v>7</v>
      </c>
      <c r="G148" s="12">
        <v>0</v>
      </c>
      <c r="H148" s="12">
        <v>1</v>
      </c>
      <c r="I148" s="12">
        <v>0</v>
      </c>
      <c r="J148" s="12">
        <v>1</v>
      </c>
      <c r="K148" s="12">
        <v>1</v>
      </c>
      <c r="L148" s="12" t="s">
        <v>117</v>
      </c>
      <c r="M148" s="12">
        <v>2</v>
      </c>
      <c r="N148" s="12">
        <v>0</v>
      </c>
      <c r="O148" s="12">
        <v>0</v>
      </c>
      <c r="P148" s="12">
        <v>0</v>
      </c>
      <c r="Q148" s="12">
        <v>0</v>
      </c>
      <c r="R148" s="12">
        <v>5</v>
      </c>
      <c r="S148" s="122"/>
      <c r="T148" s="133"/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27">
        <v>3895.6</v>
      </c>
      <c r="AA148" s="27">
        <f>Z148+Y148+X148+W148+V148+U148</f>
        <v>3895.6</v>
      </c>
      <c r="AB148" s="14">
        <v>2020</v>
      </c>
      <c r="AD148" s="76"/>
      <c r="AG148" s="2"/>
      <c r="AH148" s="11"/>
    </row>
    <row r="149" spans="2:34" ht="63" customHeight="1" x14ac:dyDescent="0.35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3" t="s">
        <v>122</v>
      </c>
      <c r="T149" s="3" t="s">
        <v>40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2020</v>
      </c>
      <c r="AC149" s="74"/>
      <c r="AD149" s="76"/>
      <c r="AG149" s="2"/>
      <c r="AH149" s="11"/>
    </row>
    <row r="150" spans="2:34" ht="175.5" customHeight="1" x14ac:dyDescent="0.35">
      <c r="B150" s="12">
        <v>0</v>
      </c>
      <c r="C150" s="12">
        <v>1</v>
      </c>
      <c r="D150" s="12">
        <v>1</v>
      </c>
      <c r="E150" s="12">
        <v>1</v>
      </c>
      <c r="F150" s="12">
        <v>0</v>
      </c>
      <c r="G150" s="12">
        <v>0</v>
      </c>
      <c r="H150" s="12">
        <v>4</v>
      </c>
      <c r="I150" s="12">
        <v>0</v>
      </c>
      <c r="J150" s="12">
        <v>1</v>
      </c>
      <c r="K150" s="12">
        <v>1</v>
      </c>
      <c r="L150" s="12">
        <v>0</v>
      </c>
      <c r="M150" s="12">
        <v>9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9" t="s">
        <v>131</v>
      </c>
      <c r="T150" s="20" t="s">
        <v>12</v>
      </c>
      <c r="U150" s="21">
        <f t="shared" ref="U150:AA150" si="16">U152+U153</f>
        <v>73023.100000000006</v>
      </c>
      <c r="V150" s="21">
        <f t="shared" si="16"/>
        <v>108591.6</v>
      </c>
      <c r="W150" s="21">
        <f t="shared" si="16"/>
        <v>106447.8</v>
      </c>
      <c r="X150" s="21">
        <f t="shared" si="16"/>
        <v>103985.60000000001</v>
      </c>
      <c r="Y150" s="21">
        <f t="shared" si="16"/>
        <v>125332.59999999999</v>
      </c>
      <c r="Z150" s="79">
        <f t="shared" si="16"/>
        <v>117713.09999999999</v>
      </c>
      <c r="AA150" s="79">
        <f t="shared" si="16"/>
        <v>635093.79999999993</v>
      </c>
      <c r="AB150" s="23">
        <v>2020</v>
      </c>
      <c r="AD150" s="76"/>
      <c r="AG150" s="2"/>
      <c r="AH150" s="11"/>
    </row>
    <row r="151" spans="2:34" ht="113.25" customHeight="1" x14ac:dyDescent="0.35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3" t="s">
        <v>132</v>
      </c>
      <c r="T151" s="3" t="s">
        <v>32</v>
      </c>
      <c r="U151" s="14">
        <v>107</v>
      </c>
      <c r="V151" s="14">
        <v>103</v>
      </c>
      <c r="W151" s="14">
        <v>103</v>
      </c>
      <c r="X151" s="14">
        <v>103</v>
      </c>
      <c r="Y151" s="14">
        <v>103</v>
      </c>
      <c r="Z151" s="14">
        <v>98</v>
      </c>
      <c r="AA151" s="14">
        <v>98</v>
      </c>
      <c r="AB151" s="14" t="s">
        <v>26</v>
      </c>
      <c r="AD151" s="76"/>
      <c r="AG151" s="2"/>
      <c r="AH151" s="11"/>
    </row>
    <row r="152" spans="2:34" ht="87" customHeight="1" x14ac:dyDescent="0.35">
      <c r="B152" s="12">
        <v>0</v>
      </c>
      <c r="C152" s="12">
        <v>1</v>
      </c>
      <c r="D152" s="12">
        <v>1</v>
      </c>
      <c r="E152" s="12">
        <v>1</v>
      </c>
      <c r="F152" s="12">
        <v>0</v>
      </c>
      <c r="G152" s="12">
        <v>0</v>
      </c>
      <c r="H152" s="12">
        <v>4</v>
      </c>
      <c r="I152" s="12">
        <v>0</v>
      </c>
      <c r="J152" s="12">
        <v>1</v>
      </c>
      <c r="K152" s="12">
        <v>1</v>
      </c>
      <c r="L152" s="12">
        <v>0</v>
      </c>
      <c r="M152" s="12">
        <v>9</v>
      </c>
      <c r="N152" s="12">
        <v>1</v>
      </c>
      <c r="O152" s="12">
        <v>0</v>
      </c>
      <c r="P152" s="12">
        <v>5</v>
      </c>
      <c r="Q152" s="12">
        <v>0</v>
      </c>
      <c r="R152" s="12">
        <v>0</v>
      </c>
      <c r="S152" s="120" t="s">
        <v>133</v>
      </c>
      <c r="T152" s="104" t="s">
        <v>12</v>
      </c>
      <c r="U152" s="27">
        <v>73023.100000000006</v>
      </c>
      <c r="V152" s="27">
        <v>108591.6</v>
      </c>
      <c r="W152" s="27">
        <v>106447.8</v>
      </c>
      <c r="X152" s="27">
        <v>103985.60000000001</v>
      </c>
      <c r="Y152" s="27">
        <v>113347.7</v>
      </c>
      <c r="Z152" s="27">
        <v>109525.9</v>
      </c>
      <c r="AA152" s="27">
        <f>Z152+Y152+X152+W152+V152+U152</f>
        <v>614921.69999999995</v>
      </c>
      <c r="AB152" s="14">
        <v>2020</v>
      </c>
      <c r="AC152" s="68"/>
      <c r="AD152" s="76"/>
      <c r="AG152" s="2"/>
      <c r="AH152" s="11"/>
    </row>
    <row r="153" spans="2:34" ht="88.5" customHeight="1" x14ac:dyDescent="0.35">
      <c r="B153" s="12">
        <v>0</v>
      </c>
      <c r="C153" s="12">
        <v>1</v>
      </c>
      <c r="D153" s="12">
        <v>1</v>
      </c>
      <c r="E153" s="12">
        <v>1</v>
      </c>
      <c r="F153" s="12">
        <v>0</v>
      </c>
      <c r="G153" s="12">
        <v>0</v>
      </c>
      <c r="H153" s="12">
        <v>4</v>
      </c>
      <c r="I153" s="12">
        <v>0</v>
      </c>
      <c r="J153" s="12">
        <v>1</v>
      </c>
      <c r="K153" s="12">
        <v>1</v>
      </c>
      <c r="L153" s="12">
        <v>0</v>
      </c>
      <c r="M153" s="12">
        <v>9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2"/>
      <c r="T153" s="112"/>
      <c r="U153" s="27">
        <v>0</v>
      </c>
      <c r="V153" s="27">
        <v>0</v>
      </c>
      <c r="W153" s="27">
        <v>0</v>
      </c>
      <c r="X153" s="27">
        <v>0</v>
      </c>
      <c r="Y153" s="27">
        <v>11984.9</v>
      </c>
      <c r="Z153" s="77">
        <v>8187.2</v>
      </c>
      <c r="AA153" s="77">
        <f>Z153+Y153+X153+W153+V153+U153</f>
        <v>20172.099999999999</v>
      </c>
      <c r="AB153" s="14">
        <v>2020</v>
      </c>
      <c r="AC153" s="68"/>
      <c r="AD153" s="76"/>
      <c r="AG153" s="2"/>
      <c r="AH153" s="11"/>
    </row>
    <row r="154" spans="2:34" ht="120.75" customHeight="1" x14ac:dyDescent="0.35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3" t="s">
        <v>132</v>
      </c>
      <c r="T154" s="3" t="s">
        <v>32</v>
      </c>
      <c r="U154" s="14">
        <v>107</v>
      </c>
      <c r="V154" s="14">
        <v>103</v>
      </c>
      <c r="W154" s="14">
        <v>103</v>
      </c>
      <c r="X154" s="14">
        <v>103</v>
      </c>
      <c r="Y154" s="14">
        <v>103</v>
      </c>
      <c r="Z154" s="14">
        <v>98</v>
      </c>
      <c r="AA154" s="14">
        <v>98</v>
      </c>
      <c r="AB154" s="14" t="s">
        <v>26</v>
      </c>
      <c r="AD154" s="76"/>
      <c r="AG154" s="2"/>
      <c r="AH154" s="11"/>
    </row>
    <row r="155" spans="2:34" ht="154.5" customHeight="1" x14ac:dyDescent="0.35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3" t="s">
        <v>134</v>
      </c>
      <c r="T155" s="3" t="s">
        <v>44</v>
      </c>
      <c r="U155" s="14">
        <v>1</v>
      </c>
      <c r="V155" s="14">
        <v>1</v>
      </c>
      <c r="W155" s="14">
        <v>1</v>
      </c>
      <c r="X155" s="14">
        <v>1</v>
      </c>
      <c r="Y155" s="14">
        <v>1</v>
      </c>
      <c r="Z155" s="14">
        <v>1</v>
      </c>
      <c r="AA155" s="14">
        <v>1</v>
      </c>
      <c r="AB155" s="14">
        <v>2020</v>
      </c>
      <c r="AD155" s="76"/>
      <c r="AG155" s="2"/>
      <c r="AH155" s="11"/>
    </row>
    <row r="156" spans="2:34" ht="129.75" customHeight="1" x14ac:dyDescent="0.35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36" t="s">
        <v>135</v>
      </c>
      <c r="T156" s="3" t="s">
        <v>32</v>
      </c>
      <c r="U156" s="24">
        <v>1224</v>
      </c>
      <c r="V156" s="24">
        <v>1236</v>
      </c>
      <c r="W156" s="24">
        <v>1236</v>
      </c>
      <c r="X156" s="24">
        <v>1236</v>
      </c>
      <c r="Y156" s="24">
        <v>1236</v>
      </c>
      <c r="Z156" s="24">
        <v>1200</v>
      </c>
      <c r="AA156" s="24">
        <f>U156+V156+W156+X156+Y156+Z156</f>
        <v>7368</v>
      </c>
      <c r="AB156" s="14">
        <v>2020</v>
      </c>
      <c r="AD156" s="76"/>
      <c r="AG156" s="2"/>
      <c r="AH156" s="11"/>
    </row>
    <row r="157" spans="2:34" ht="96" customHeight="1" x14ac:dyDescent="0.35">
      <c r="B157" s="12">
        <v>0</v>
      </c>
      <c r="C157" s="12">
        <v>1</v>
      </c>
      <c r="D157" s="12">
        <v>1</v>
      </c>
      <c r="E157" s="12">
        <v>0</v>
      </c>
      <c r="F157" s="12">
        <v>7</v>
      </c>
      <c r="G157" s="12">
        <v>0</v>
      </c>
      <c r="H157" s="12">
        <v>1</v>
      </c>
      <c r="I157" s="12">
        <v>0</v>
      </c>
      <c r="J157" s="12">
        <v>1</v>
      </c>
      <c r="K157" s="12">
        <v>1</v>
      </c>
      <c r="L157" s="12">
        <v>1</v>
      </c>
      <c r="M157" s="12">
        <v>0</v>
      </c>
      <c r="N157" s="12">
        <v>1</v>
      </c>
      <c r="O157" s="12">
        <v>0</v>
      </c>
      <c r="P157" s="12">
        <v>7</v>
      </c>
      <c r="Q157" s="12">
        <v>4</v>
      </c>
      <c r="R157" s="12">
        <v>0</v>
      </c>
      <c r="S157" s="19" t="s">
        <v>136</v>
      </c>
      <c r="T157" s="20" t="s">
        <v>12</v>
      </c>
      <c r="U157" s="21">
        <f t="shared" ref="U157:AA157" si="17">U159+U160+U161+U162+U164</f>
        <v>775416.79999999993</v>
      </c>
      <c r="V157" s="21">
        <f t="shared" si="17"/>
        <v>774667.8</v>
      </c>
      <c r="W157" s="21">
        <f t="shared" si="17"/>
        <v>800449.6</v>
      </c>
      <c r="X157" s="21">
        <f t="shared" si="17"/>
        <v>871605.4</v>
      </c>
      <c r="Y157" s="21">
        <f t="shared" si="17"/>
        <v>893287</v>
      </c>
      <c r="Z157" s="22">
        <f t="shared" si="17"/>
        <v>999703.6</v>
      </c>
      <c r="AA157" s="22">
        <f t="shared" si="17"/>
        <v>5115130.1999999993</v>
      </c>
      <c r="AB157" s="23">
        <v>2020</v>
      </c>
      <c r="AD157" s="76"/>
      <c r="AG157" s="2"/>
      <c r="AH157" s="11"/>
    </row>
    <row r="158" spans="2:34" ht="55.5" customHeight="1" x14ac:dyDescent="0.35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3" t="s">
        <v>27</v>
      </c>
      <c r="T158" s="3" t="s">
        <v>28</v>
      </c>
      <c r="U158" s="24">
        <v>20688</v>
      </c>
      <c r="V158" s="24">
        <v>21888</v>
      </c>
      <c r="W158" s="24">
        <v>22310</v>
      </c>
      <c r="X158" s="24">
        <v>22353</v>
      </c>
      <c r="Y158" s="24">
        <v>22575</v>
      </c>
      <c r="Z158" s="25">
        <v>22655</v>
      </c>
      <c r="AA158" s="25">
        <v>22655</v>
      </c>
      <c r="AB158" s="14">
        <v>2020</v>
      </c>
      <c r="AD158" s="76"/>
      <c r="AG158" s="2"/>
      <c r="AH158" s="11"/>
    </row>
    <row r="159" spans="2:34" ht="30.75" customHeight="1" x14ac:dyDescent="0.4">
      <c r="B159" s="12">
        <v>0</v>
      </c>
      <c r="C159" s="12">
        <v>1</v>
      </c>
      <c r="D159" s="12">
        <v>1</v>
      </c>
      <c r="E159" s="12">
        <v>0</v>
      </c>
      <c r="F159" s="12">
        <v>7</v>
      </c>
      <c r="G159" s="12">
        <v>0</v>
      </c>
      <c r="H159" s="12">
        <v>1</v>
      </c>
      <c r="I159" s="12">
        <v>0</v>
      </c>
      <c r="J159" s="12">
        <v>1</v>
      </c>
      <c r="K159" s="12">
        <v>1</v>
      </c>
      <c r="L159" s="12">
        <v>1</v>
      </c>
      <c r="M159" s="12">
        <v>0</v>
      </c>
      <c r="N159" s="12">
        <v>1</v>
      </c>
      <c r="O159" s="12">
        <v>0</v>
      </c>
      <c r="P159" s="12">
        <v>7</v>
      </c>
      <c r="Q159" s="12">
        <v>4</v>
      </c>
      <c r="R159" s="12">
        <v>0</v>
      </c>
      <c r="S159" s="116" t="s">
        <v>137</v>
      </c>
      <c r="T159" s="104" t="s">
        <v>30</v>
      </c>
      <c r="U159" s="37">
        <v>712338.2</v>
      </c>
      <c r="V159" s="37">
        <v>774667.8</v>
      </c>
      <c r="W159" s="37">
        <v>800449.6</v>
      </c>
      <c r="X159" s="27">
        <v>871605.4</v>
      </c>
      <c r="Y159" s="27">
        <v>893287</v>
      </c>
      <c r="Z159" s="28">
        <v>893433</v>
      </c>
      <c r="AA159" s="28">
        <f>Z159+Y159+X159+W159+V159+U159</f>
        <v>4945781</v>
      </c>
      <c r="AB159" s="14" t="s">
        <v>26</v>
      </c>
      <c r="AC159" s="69"/>
      <c r="AD159" s="76"/>
      <c r="AG159" s="2"/>
      <c r="AH159" s="11"/>
    </row>
    <row r="160" spans="2:34" ht="25.5" customHeight="1" x14ac:dyDescent="0.4">
      <c r="B160" s="12">
        <v>0</v>
      </c>
      <c r="C160" s="12">
        <v>1</v>
      </c>
      <c r="D160" s="12">
        <v>1</v>
      </c>
      <c r="E160" s="12">
        <v>1</v>
      </c>
      <c r="F160" s="12">
        <v>0</v>
      </c>
      <c r="G160" s="12">
        <v>0</v>
      </c>
      <c r="H160" s="12">
        <v>4</v>
      </c>
      <c r="I160" s="12">
        <v>0</v>
      </c>
      <c r="J160" s="12">
        <v>1</v>
      </c>
      <c r="K160" s="12">
        <v>1</v>
      </c>
      <c r="L160" s="12">
        <v>1</v>
      </c>
      <c r="M160" s="12">
        <v>0</v>
      </c>
      <c r="N160" s="12">
        <v>1</v>
      </c>
      <c r="O160" s="12">
        <v>0</v>
      </c>
      <c r="P160" s="12">
        <v>7</v>
      </c>
      <c r="Q160" s="12">
        <v>4</v>
      </c>
      <c r="R160" s="12">
        <v>0</v>
      </c>
      <c r="S160" s="117"/>
      <c r="T160" s="119"/>
      <c r="U160" s="31">
        <v>0</v>
      </c>
      <c r="V160" s="31">
        <v>0</v>
      </c>
      <c r="W160" s="31">
        <v>0</v>
      </c>
      <c r="X160" s="27">
        <v>0</v>
      </c>
      <c r="Y160" s="27">
        <v>0</v>
      </c>
      <c r="Z160" s="28">
        <v>105</v>
      </c>
      <c r="AA160" s="28">
        <f>Z160+Y160+X160+W160+V160+U160</f>
        <v>105</v>
      </c>
      <c r="AB160" s="14">
        <v>2020</v>
      </c>
      <c r="AC160" s="69"/>
      <c r="AD160" s="76"/>
      <c r="AG160" s="2"/>
      <c r="AH160" s="11"/>
    </row>
    <row r="161" spans="2:34" ht="27.75" customHeight="1" x14ac:dyDescent="0.4">
      <c r="B161" s="12">
        <v>0</v>
      </c>
      <c r="C161" s="12">
        <v>1</v>
      </c>
      <c r="D161" s="12">
        <v>1</v>
      </c>
      <c r="E161" s="12">
        <v>0</v>
      </c>
      <c r="F161" s="12">
        <v>7</v>
      </c>
      <c r="G161" s="12">
        <v>0</v>
      </c>
      <c r="H161" s="12">
        <v>2</v>
      </c>
      <c r="I161" s="12">
        <v>0</v>
      </c>
      <c r="J161" s="12">
        <v>1</v>
      </c>
      <c r="K161" s="12">
        <v>1</v>
      </c>
      <c r="L161" s="12">
        <v>1</v>
      </c>
      <c r="M161" s="12">
        <v>0</v>
      </c>
      <c r="N161" s="12">
        <v>1</v>
      </c>
      <c r="O161" s="12">
        <v>0</v>
      </c>
      <c r="P161" s="12">
        <v>7</v>
      </c>
      <c r="Q161" s="12">
        <v>5</v>
      </c>
      <c r="R161" s="12">
        <v>0</v>
      </c>
      <c r="S161" s="117"/>
      <c r="T161" s="119"/>
      <c r="U161" s="31">
        <v>0</v>
      </c>
      <c r="V161" s="31">
        <v>0</v>
      </c>
      <c r="W161" s="31">
        <v>0</v>
      </c>
      <c r="X161" s="27">
        <v>0</v>
      </c>
      <c r="Y161" s="27">
        <v>0</v>
      </c>
      <c r="Z161" s="27">
        <v>106153.60000000001</v>
      </c>
      <c r="AA161" s="27">
        <f>Z161+Y161+X161+W161+V161+U161</f>
        <v>106153.60000000001</v>
      </c>
      <c r="AB161" s="14">
        <v>2020</v>
      </c>
      <c r="AC161" s="69"/>
      <c r="AD161" s="76"/>
      <c r="AG161" s="2"/>
      <c r="AH161" s="11"/>
    </row>
    <row r="162" spans="2:34" ht="39" customHeight="1" x14ac:dyDescent="0.4">
      <c r="B162" s="12">
        <v>0</v>
      </c>
      <c r="C162" s="12">
        <v>1</v>
      </c>
      <c r="D162" s="12">
        <v>1</v>
      </c>
      <c r="E162" s="12">
        <v>1</v>
      </c>
      <c r="F162" s="12">
        <v>0</v>
      </c>
      <c r="G162" s="12">
        <v>0</v>
      </c>
      <c r="H162" s="12">
        <v>4</v>
      </c>
      <c r="I162" s="12">
        <v>0</v>
      </c>
      <c r="J162" s="12">
        <v>1</v>
      </c>
      <c r="K162" s="12">
        <v>1</v>
      </c>
      <c r="L162" s="12">
        <v>1</v>
      </c>
      <c r="M162" s="12">
        <v>0</v>
      </c>
      <c r="N162" s="12">
        <v>1</v>
      </c>
      <c r="O162" s="12">
        <v>0</v>
      </c>
      <c r="P162" s="12">
        <v>7</v>
      </c>
      <c r="Q162" s="12">
        <v>5</v>
      </c>
      <c r="R162" s="12">
        <v>0</v>
      </c>
      <c r="S162" s="118"/>
      <c r="T162" s="112"/>
      <c r="U162" s="31">
        <v>0</v>
      </c>
      <c r="V162" s="31">
        <v>0</v>
      </c>
      <c r="W162" s="31">
        <v>0</v>
      </c>
      <c r="X162" s="27">
        <v>0</v>
      </c>
      <c r="Y162" s="27">
        <v>0</v>
      </c>
      <c r="Z162" s="27">
        <v>12</v>
      </c>
      <c r="AA162" s="27">
        <f>Z162+Y162+X162+W162+V162+U162</f>
        <v>12</v>
      </c>
      <c r="AB162" s="14">
        <v>2020</v>
      </c>
      <c r="AC162" s="69"/>
      <c r="AD162" s="76"/>
      <c r="AG162" s="2"/>
      <c r="AH162" s="11"/>
    </row>
    <row r="163" spans="2:34" ht="134.25" customHeight="1" x14ac:dyDescent="0.35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3" t="s">
        <v>31</v>
      </c>
      <c r="T163" s="3" t="s">
        <v>32</v>
      </c>
      <c r="U163" s="14">
        <v>82</v>
      </c>
      <c r="V163" s="14">
        <v>86</v>
      </c>
      <c r="W163" s="14">
        <v>86</v>
      </c>
      <c r="X163" s="14">
        <v>86</v>
      </c>
      <c r="Y163" s="14">
        <v>86</v>
      </c>
      <c r="Z163" s="14">
        <v>83</v>
      </c>
      <c r="AA163" s="14">
        <v>83</v>
      </c>
      <c r="AB163" s="14" t="s">
        <v>26</v>
      </c>
      <c r="AD163" s="76"/>
      <c r="AG163" s="2"/>
      <c r="AH163" s="11"/>
    </row>
    <row r="164" spans="2:34" ht="137.25" customHeight="1" x14ac:dyDescent="0.35">
      <c r="B164" s="12">
        <v>0</v>
      </c>
      <c r="C164" s="12">
        <v>1</v>
      </c>
      <c r="D164" s="12">
        <v>1</v>
      </c>
      <c r="E164" s="12">
        <v>0</v>
      </c>
      <c r="F164" s="12">
        <v>7</v>
      </c>
      <c r="G164" s="12">
        <v>0</v>
      </c>
      <c r="H164" s="12">
        <v>1</v>
      </c>
      <c r="I164" s="12">
        <v>0</v>
      </c>
      <c r="J164" s="12">
        <v>1</v>
      </c>
      <c r="K164" s="12">
        <v>1</v>
      </c>
      <c r="L164" s="12">
        <v>1</v>
      </c>
      <c r="M164" s="12">
        <v>0</v>
      </c>
      <c r="N164" s="12">
        <v>1</v>
      </c>
      <c r="O164" s="12">
        <v>0</v>
      </c>
      <c r="P164" s="12">
        <v>7</v>
      </c>
      <c r="Q164" s="12">
        <v>4</v>
      </c>
      <c r="R164" s="12">
        <v>0</v>
      </c>
      <c r="S164" s="13" t="s">
        <v>138</v>
      </c>
      <c r="T164" s="3" t="s">
        <v>30</v>
      </c>
      <c r="U164" s="38">
        <v>63078.6</v>
      </c>
      <c r="V164" s="31">
        <v>0</v>
      </c>
      <c r="W164" s="31">
        <v>0</v>
      </c>
      <c r="X164" s="31">
        <v>0</v>
      </c>
      <c r="Y164" s="31">
        <v>0</v>
      </c>
      <c r="Z164" s="31">
        <v>0</v>
      </c>
      <c r="AA164" s="39">
        <f>Z164+Y164+X164+W164+V164+U164</f>
        <v>63078.6</v>
      </c>
      <c r="AB164" s="14">
        <v>2015</v>
      </c>
      <c r="AD164" s="76"/>
      <c r="AG164" s="2"/>
      <c r="AH164" s="11"/>
    </row>
    <row r="165" spans="2:34" ht="135" customHeight="1" x14ac:dyDescent="0.35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3" t="s">
        <v>139</v>
      </c>
      <c r="T165" s="3" t="s">
        <v>32</v>
      </c>
      <c r="U165" s="14">
        <v>7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7</v>
      </c>
      <c r="AB165" s="14">
        <v>2015</v>
      </c>
      <c r="AG165" s="2"/>
      <c r="AH165" s="11"/>
    </row>
    <row r="166" spans="2:34" ht="40.5" customHeight="1" x14ac:dyDescent="0.35">
      <c r="B166" s="12">
        <v>0</v>
      </c>
      <c r="C166" s="12">
        <v>1</v>
      </c>
      <c r="D166" s="12">
        <v>1</v>
      </c>
      <c r="E166" s="12">
        <v>0</v>
      </c>
      <c r="F166" s="12">
        <v>7</v>
      </c>
      <c r="G166" s="12">
        <v>0</v>
      </c>
      <c r="H166" s="12">
        <v>0</v>
      </c>
      <c r="I166" s="12">
        <v>0</v>
      </c>
      <c r="J166" s="12">
        <v>1</v>
      </c>
      <c r="K166" s="12">
        <v>2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9" t="s">
        <v>140</v>
      </c>
      <c r="T166" s="20" t="s">
        <v>12</v>
      </c>
      <c r="U166" s="21">
        <f>U167+U176+U183+U190+U202+U211+U233+U240+U253+U272+U284+U305+U306+U341</f>
        <v>1961760.2000000002</v>
      </c>
      <c r="V166" s="21">
        <f>V167+V202+V211+V240+V253+V272+V284+V305+V341+V190</f>
        <v>1834629.7</v>
      </c>
      <c r="W166" s="21">
        <f>W167+W202+W211+W240+W253+W272+W284+W305+W341+W190</f>
        <v>2558700.9</v>
      </c>
      <c r="X166" s="21">
        <f>X167+X202+X211+X240+X253+X272+X284+X305+X341+X190</f>
        <v>3275258.7</v>
      </c>
      <c r="Y166" s="22">
        <f>Y167+Y202+Y211+Y240+Y253+Y272+Y284+Y305+Y341+Y190+Y306</f>
        <v>3730609.2</v>
      </c>
      <c r="Z166" s="79">
        <f>Z167+Z202+Z211+Z240+Z253+Z272+Z284+Z305+Z341+Z190+Z306</f>
        <v>3233123.7</v>
      </c>
      <c r="AA166" s="79">
        <f>U166+V166+W166+X166+Y166+Z166</f>
        <v>16594082.399999999</v>
      </c>
      <c r="AB166" s="23">
        <v>2020</v>
      </c>
      <c r="AG166" s="2"/>
      <c r="AH166" s="11"/>
    </row>
    <row r="167" spans="2:34" ht="100.5" customHeight="1" x14ac:dyDescent="0.35">
      <c r="B167" s="12">
        <v>0</v>
      </c>
      <c r="C167" s="12">
        <v>1</v>
      </c>
      <c r="D167" s="12">
        <v>1</v>
      </c>
      <c r="E167" s="12">
        <v>0</v>
      </c>
      <c r="F167" s="12">
        <v>7</v>
      </c>
      <c r="G167" s="12">
        <v>0</v>
      </c>
      <c r="H167" s="12">
        <v>2</v>
      </c>
      <c r="I167" s="12">
        <v>0</v>
      </c>
      <c r="J167" s="12">
        <v>1</v>
      </c>
      <c r="K167" s="12">
        <v>2</v>
      </c>
      <c r="L167" s="12">
        <v>0</v>
      </c>
      <c r="M167" s="12">
        <v>1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9" t="s">
        <v>141</v>
      </c>
      <c r="T167" s="20" t="s">
        <v>12</v>
      </c>
      <c r="U167" s="21">
        <f t="shared" ref="U167:AA167" si="18">U169+U171+U173+U174</f>
        <v>208513</v>
      </c>
      <c r="V167" s="21">
        <f t="shared" si="18"/>
        <v>188611.5</v>
      </c>
      <c r="W167" s="21">
        <f t="shared" si="18"/>
        <v>206127</v>
      </c>
      <c r="X167" s="21">
        <f t="shared" si="18"/>
        <v>201064.00000000003</v>
      </c>
      <c r="Y167" s="22">
        <f t="shared" si="18"/>
        <v>201870.8</v>
      </c>
      <c r="Z167" s="79">
        <f t="shared" si="18"/>
        <v>233079.6</v>
      </c>
      <c r="AA167" s="79">
        <f t="shared" si="18"/>
        <v>1239265.9000000001</v>
      </c>
      <c r="AB167" s="23">
        <v>2020</v>
      </c>
      <c r="AG167" s="2"/>
      <c r="AH167" s="11"/>
    </row>
    <row r="168" spans="2:34" ht="37.5" x14ac:dyDescent="0.35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3" t="s">
        <v>142</v>
      </c>
      <c r="T168" s="3" t="s">
        <v>32</v>
      </c>
      <c r="U168" s="14">
        <v>54</v>
      </c>
      <c r="V168" s="14">
        <v>53</v>
      </c>
      <c r="W168" s="14">
        <v>53</v>
      </c>
      <c r="X168" s="14">
        <v>53</v>
      </c>
      <c r="Y168" s="17">
        <v>51</v>
      </c>
      <c r="Z168" s="55">
        <v>52</v>
      </c>
      <c r="AA168" s="55">
        <v>52</v>
      </c>
      <c r="AB168" s="40">
        <v>2020</v>
      </c>
      <c r="AG168" s="2"/>
      <c r="AH168" s="11"/>
    </row>
    <row r="169" spans="2:34" ht="120" customHeight="1" x14ac:dyDescent="0.35">
      <c r="B169" s="12">
        <v>0</v>
      </c>
      <c r="C169" s="12">
        <v>1</v>
      </c>
      <c r="D169" s="12">
        <v>1</v>
      </c>
      <c r="E169" s="12">
        <v>0</v>
      </c>
      <c r="F169" s="12">
        <v>7</v>
      </c>
      <c r="G169" s="12">
        <v>0</v>
      </c>
      <c r="H169" s="12">
        <v>2</v>
      </c>
      <c r="I169" s="12">
        <v>0</v>
      </c>
      <c r="J169" s="12">
        <v>1</v>
      </c>
      <c r="K169" s="12">
        <v>2</v>
      </c>
      <c r="L169" s="12">
        <v>0</v>
      </c>
      <c r="M169" s="12">
        <v>1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3" t="s">
        <v>143</v>
      </c>
      <c r="T169" s="3" t="s">
        <v>12</v>
      </c>
      <c r="U169" s="27">
        <v>200251.9</v>
      </c>
      <c r="V169" s="27">
        <v>188611.5</v>
      </c>
      <c r="W169" s="27">
        <v>206127</v>
      </c>
      <c r="X169" s="27">
        <v>195231.6</v>
      </c>
      <c r="Y169" s="28">
        <v>195956.8</v>
      </c>
      <c r="Z169" s="77">
        <v>233079.6</v>
      </c>
      <c r="AA169" s="77">
        <f>U169+V169+W169+X169+Y169+Z169</f>
        <v>1219258.4000000001</v>
      </c>
      <c r="AB169" s="14">
        <v>2020</v>
      </c>
      <c r="AG169" s="2"/>
      <c r="AH169" s="11"/>
    </row>
    <row r="170" spans="2:34" ht="56.25" x14ac:dyDescent="0.35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3" t="s">
        <v>144</v>
      </c>
      <c r="T170" s="3" t="s">
        <v>32</v>
      </c>
      <c r="U170" s="14">
        <v>53</v>
      </c>
      <c r="V170" s="14">
        <v>53</v>
      </c>
      <c r="W170" s="14">
        <v>53</v>
      </c>
      <c r="X170" s="14">
        <v>53</v>
      </c>
      <c r="Y170" s="17">
        <v>51</v>
      </c>
      <c r="Z170" s="17">
        <v>52</v>
      </c>
      <c r="AA170" s="17">
        <v>52</v>
      </c>
      <c r="AB170" s="14">
        <v>2020</v>
      </c>
      <c r="AG170" s="2"/>
      <c r="AH170" s="11"/>
    </row>
    <row r="171" spans="2:34" ht="121.5" customHeight="1" x14ac:dyDescent="0.35">
      <c r="B171" s="12">
        <v>0</v>
      </c>
      <c r="C171" s="12">
        <v>1</v>
      </c>
      <c r="D171" s="12">
        <v>1</v>
      </c>
      <c r="E171" s="12">
        <v>0</v>
      </c>
      <c r="F171" s="12">
        <v>7</v>
      </c>
      <c r="G171" s="12">
        <v>0</v>
      </c>
      <c r="H171" s="12">
        <v>2</v>
      </c>
      <c r="I171" s="12">
        <v>0</v>
      </c>
      <c r="J171" s="12">
        <v>1</v>
      </c>
      <c r="K171" s="12">
        <v>2</v>
      </c>
      <c r="L171" s="12">
        <v>0</v>
      </c>
      <c r="M171" s="12">
        <v>1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3" t="s">
        <v>145</v>
      </c>
      <c r="T171" s="3" t="s">
        <v>12</v>
      </c>
      <c r="U171" s="27">
        <v>8261.1</v>
      </c>
      <c r="V171" s="27">
        <v>0</v>
      </c>
      <c r="W171" s="27">
        <v>0</v>
      </c>
      <c r="X171" s="27">
        <v>0</v>
      </c>
      <c r="Y171" s="28">
        <v>0</v>
      </c>
      <c r="Z171" s="28">
        <v>0</v>
      </c>
      <c r="AA171" s="28">
        <f>U171+V171+W171+X171+Y171+Z171</f>
        <v>8261.1</v>
      </c>
      <c r="AB171" s="14">
        <v>2015</v>
      </c>
      <c r="AG171" s="2"/>
      <c r="AH171" s="11"/>
    </row>
    <row r="172" spans="2:34" ht="39.75" customHeight="1" x14ac:dyDescent="0.35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3" t="s">
        <v>146</v>
      </c>
      <c r="T172" s="3" t="s">
        <v>32</v>
      </c>
      <c r="U172" s="14">
        <v>1</v>
      </c>
      <c r="V172" s="14">
        <v>0</v>
      </c>
      <c r="W172" s="14">
        <v>0</v>
      </c>
      <c r="X172" s="14">
        <v>0</v>
      </c>
      <c r="Y172" s="14">
        <v>0</v>
      </c>
      <c r="Z172" s="14">
        <v>0</v>
      </c>
      <c r="AA172" s="14">
        <f>SUM(U172:Z172)</f>
        <v>1</v>
      </c>
      <c r="AB172" s="14">
        <v>2015</v>
      </c>
      <c r="AG172" s="2"/>
      <c r="AH172" s="11"/>
    </row>
    <row r="173" spans="2:34" ht="35.25" customHeight="1" x14ac:dyDescent="0.35">
      <c r="B173" s="12">
        <v>0</v>
      </c>
      <c r="C173" s="12">
        <v>1</v>
      </c>
      <c r="D173" s="12">
        <v>1</v>
      </c>
      <c r="E173" s="12">
        <v>0</v>
      </c>
      <c r="F173" s="12">
        <v>7</v>
      </c>
      <c r="G173" s="12">
        <v>0</v>
      </c>
      <c r="H173" s="12">
        <v>2</v>
      </c>
      <c r="I173" s="12">
        <v>0</v>
      </c>
      <c r="J173" s="12">
        <v>1</v>
      </c>
      <c r="K173" s="12">
        <v>2</v>
      </c>
      <c r="L173" s="12">
        <v>0</v>
      </c>
      <c r="M173" s="12">
        <v>1</v>
      </c>
      <c r="N173" s="12">
        <v>1</v>
      </c>
      <c r="O173" s="12">
        <v>1</v>
      </c>
      <c r="P173" s="12">
        <v>2</v>
      </c>
      <c r="Q173" s="12">
        <v>0</v>
      </c>
      <c r="R173" s="12">
        <v>0</v>
      </c>
      <c r="S173" s="120" t="s">
        <v>35</v>
      </c>
      <c r="T173" s="104" t="s">
        <v>12</v>
      </c>
      <c r="U173" s="27">
        <v>0</v>
      </c>
      <c r="V173" s="27">
        <v>0</v>
      </c>
      <c r="W173" s="27">
        <v>0</v>
      </c>
      <c r="X173" s="27">
        <v>5302.2</v>
      </c>
      <c r="Y173" s="27">
        <v>4606.7</v>
      </c>
      <c r="Z173" s="27">
        <v>0</v>
      </c>
      <c r="AA173" s="27">
        <f>U173+V173+W173+X173+Y173+Z173</f>
        <v>9908.9</v>
      </c>
      <c r="AB173" s="14">
        <v>2019</v>
      </c>
      <c r="AC173" s="60"/>
      <c r="AG173" s="2"/>
      <c r="AH173" s="11"/>
    </row>
    <row r="174" spans="2:34" ht="43.5" customHeight="1" x14ac:dyDescent="0.35">
      <c r="B174" s="12">
        <v>0</v>
      </c>
      <c r="C174" s="12">
        <v>1</v>
      </c>
      <c r="D174" s="12">
        <v>1</v>
      </c>
      <c r="E174" s="12">
        <v>0</v>
      </c>
      <c r="F174" s="12">
        <v>7</v>
      </c>
      <c r="G174" s="12">
        <v>0</v>
      </c>
      <c r="H174" s="12">
        <v>2</v>
      </c>
      <c r="I174" s="12">
        <v>0</v>
      </c>
      <c r="J174" s="12">
        <v>1</v>
      </c>
      <c r="K174" s="12">
        <v>2</v>
      </c>
      <c r="L174" s="12">
        <v>0</v>
      </c>
      <c r="M174" s="12">
        <v>1</v>
      </c>
      <c r="N174" s="12" t="s">
        <v>36</v>
      </c>
      <c r="O174" s="12">
        <v>1</v>
      </c>
      <c r="P174" s="12">
        <v>2</v>
      </c>
      <c r="Q174" s="12">
        <v>0</v>
      </c>
      <c r="R174" s="12">
        <v>0</v>
      </c>
      <c r="S174" s="122"/>
      <c r="T174" s="112"/>
      <c r="U174" s="27">
        <v>0</v>
      </c>
      <c r="V174" s="27">
        <v>0</v>
      </c>
      <c r="W174" s="27">
        <v>0</v>
      </c>
      <c r="X174" s="27">
        <v>530.20000000000005</v>
      </c>
      <c r="Y174" s="27">
        <v>1307.3</v>
      </c>
      <c r="Z174" s="27">
        <v>0</v>
      </c>
      <c r="AA174" s="27">
        <f>U174+V174+W174+X174+Y174+Z174</f>
        <v>1837.5</v>
      </c>
      <c r="AB174" s="14">
        <v>2019</v>
      </c>
      <c r="AC174" s="60"/>
      <c r="AG174" s="2"/>
      <c r="AH174" s="11"/>
    </row>
    <row r="175" spans="2:34" ht="56.25" x14ac:dyDescent="0.35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3" t="s">
        <v>37</v>
      </c>
      <c r="T175" s="3" t="s">
        <v>32</v>
      </c>
      <c r="U175" s="24">
        <v>0</v>
      </c>
      <c r="V175" s="24">
        <v>0</v>
      </c>
      <c r="W175" s="24">
        <v>0</v>
      </c>
      <c r="X175" s="24">
        <v>53</v>
      </c>
      <c r="Y175" s="14">
        <v>51</v>
      </c>
      <c r="Z175" s="14">
        <v>0</v>
      </c>
      <c r="AA175" s="14">
        <v>51</v>
      </c>
      <c r="AB175" s="14">
        <v>2019</v>
      </c>
      <c r="AG175" s="2"/>
      <c r="AH175" s="11"/>
    </row>
    <row r="176" spans="2:34" ht="37.5" x14ac:dyDescent="0.35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9" t="s">
        <v>147</v>
      </c>
      <c r="T176" s="20" t="s">
        <v>12</v>
      </c>
      <c r="U176" s="30">
        <v>0</v>
      </c>
      <c r="V176" s="30">
        <v>0</v>
      </c>
      <c r="W176" s="30">
        <v>0</v>
      </c>
      <c r="X176" s="30">
        <v>0</v>
      </c>
      <c r="Y176" s="30">
        <v>0</v>
      </c>
      <c r="Z176" s="30">
        <v>0</v>
      </c>
      <c r="AA176" s="21">
        <f>U176+V176+W176+X176+Y176+Z176</f>
        <v>0</v>
      </c>
      <c r="AB176" s="23">
        <v>2020</v>
      </c>
      <c r="AG176" s="2"/>
      <c r="AH176" s="11"/>
    </row>
    <row r="177" spans="2:34" ht="37.5" customHeight="1" x14ac:dyDescent="0.35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3" t="s">
        <v>148</v>
      </c>
      <c r="T177" s="3" t="s">
        <v>32</v>
      </c>
      <c r="U177" s="14">
        <v>1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f>SUM(U177:Z177)</f>
        <v>1</v>
      </c>
      <c r="AB177" s="14">
        <v>2015</v>
      </c>
      <c r="AG177" s="2"/>
      <c r="AH177" s="11"/>
    </row>
    <row r="178" spans="2:34" ht="37.5" x14ac:dyDescent="0.35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3" t="s">
        <v>149</v>
      </c>
      <c r="T178" s="3" t="s">
        <v>32</v>
      </c>
      <c r="U178" s="14">
        <v>0</v>
      </c>
      <c r="V178" s="14">
        <v>1</v>
      </c>
      <c r="W178" s="14" t="s">
        <v>45</v>
      </c>
      <c r="X178" s="14">
        <v>1</v>
      </c>
      <c r="Y178" s="14" t="s">
        <v>45</v>
      </c>
      <c r="Z178" s="14" t="s">
        <v>45</v>
      </c>
      <c r="AA178" s="14">
        <f>SUM(U178:Z178)</f>
        <v>2</v>
      </c>
      <c r="AB178" s="14">
        <v>2018</v>
      </c>
      <c r="AG178" s="2"/>
      <c r="AH178" s="11"/>
    </row>
    <row r="179" spans="2:34" ht="56.25" x14ac:dyDescent="0.35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3" t="s">
        <v>150</v>
      </c>
      <c r="T179" s="3" t="s">
        <v>44</v>
      </c>
      <c r="U179" s="14">
        <v>1</v>
      </c>
      <c r="V179" s="14">
        <v>0</v>
      </c>
      <c r="W179" s="14">
        <v>0</v>
      </c>
      <c r="X179" s="14">
        <v>0</v>
      </c>
      <c r="Y179" s="14">
        <v>0</v>
      </c>
      <c r="Z179" s="14">
        <v>0</v>
      </c>
      <c r="AA179" s="14">
        <v>1</v>
      </c>
      <c r="AB179" s="14">
        <v>2015</v>
      </c>
      <c r="AG179" s="2"/>
      <c r="AH179" s="11"/>
    </row>
    <row r="180" spans="2:34" ht="37.5" x14ac:dyDescent="0.35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3" t="s">
        <v>151</v>
      </c>
      <c r="T180" s="3" t="s">
        <v>32</v>
      </c>
      <c r="U180" s="14">
        <v>1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4">
        <f>SUM(U180:Z180)</f>
        <v>1</v>
      </c>
      <c r="AB180" s="14">
        <v>2015</v>
      </c>
      <c r="AG180" s="2"/>
      <c r="AH180" s="11"/>
    </row>
    <row r="181" spans="2:34" ht="56.25" customHeight="1" x14ac:dyDescent="0.35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3" t="s">
        <v>152</v>
      </c>
      <c r="T181" s="3" t="s">
        <v>44</v>
      </c>
      <c r="U181" s="14">
        <v>0</v>
      </c>
      <c r="V181" s="14">
        <v>1</v>
      </c>
      <c r="W181" s="14" t="s">
        <v>45</v>
      </c>
      <c r="X181" s="14">
        <v>1</v>
      </c>
      <c r="Y181" s="14" t="s">
        <v>45</v>
      </c>
      <c r="Z181" s="14" t="s">
        <v>45</v>
      </c>
      <c r="AA181" s="14">
        <v>1</v>
      </c>
      <c r="AB181" s="14">
        <v>2018</v>
      </c>
      <c r="AD181" s="76"/>
      <c r="AG181" s="2"/>
      <c r="AH181" s="11"/>
    </row>
    <row r="182" spans="2:34" ht="37.5" x14ac:dyDescent="0.35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3" t="s">
        <v>153</v>
      </c>
      <c r="T182" s="3" t="s">
        <v>32</v>
      </c>
      <c r="U182" s="14">
        <v>0</v>
      </c>
      <c r="V182" s="14">
        <v>1</v>
      </c>
      <c r="W182" s="14" t="s">
        <v>45</v>
      </c>
      <c r="X182" s="14">
        <v>1</v>
      </c>
      <c r="Y182" s="14" t="s">
        <v>45</v>
      </c>
      <c r="Z182" s="14" t="s">
        <v>45</v>
      </c>
      <c r="AA182" s="14">
        <f>SUM(U182:Z182)</f>
        <v>2</v>
      </c>
      <c r="AB182" s="14">
        <v>2018</v>
      </c>
      <c r="AD182" s="76"/>
      <c r="AG182" s="2"/>
      <c r="AH182" s="11"/>
    </row>
    <row r="183" spans="2:34" ht="37.5" x14ac:dyDescent="0.35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9" t="s">
        <v>154</v>
      </c>
      <c r="T183" s="20" t="s">
        <v>12</v>
      </c>
      <c r="U183" s="30">
        <v>0</v>
      </c>
      <c r="V183" s="30">
        <v>0</v>
      </c>
      <c r="W183" s="30">
        <v>0</v>
      </c>
      <c r="X183" s="30">
        <v>0</v>
      </c>
      <c r="Y183" s="41">
        <v>0</v>
      </c>
      <c r="Z183" s="41">
        <v>0</v>
      </c>
      <c r="AA183" s="22">
        <f>U183+V183+W183+X183+Y183+Z183</f>
        <v>0</v>
      </c>
      <c r="AB183" s="23">
        <v>2020</v>
      </c>
      <c r="AD183" s="76"/>
      <c r="AG183" s="2"/>
      <c r="AH183" s="11"/>
    </row>
    <row r="184" spans="2:34" ht="56.25" x14ac:dyDescent="0.35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3" t="s">
        <v>155</v>
      </c>
      <c r="T184" s="3" t="s">
        <v>16</v>
      </c>
      <c r="U184" s="14">
        <v>55.6</v>
      </c>
      <c r="V184" s="14">
        <v>64.599999999999994</v>
      </c>
      <c r="W184" s="14">
        <v>73.400000000000006</v>
      </c>
      <c r="X184" s="14">
        <v>82.3</v>
      </c>
      <c r="Y184" s="17">
        <v>88.9</v>
      </c>
      <c r="Z184" s="56">
        <v>94</v>
      </c>
      <c r="AA184" s="18">
        <v>94</v>
      </c>
      <c r="AB184" s="14">
        <v>2020</v>
      </c>
      <c r="AG184" s="2"/>
      <c r="AH184" s="11"/>
    </row>
    <row r="185" spans="2:34" ht="93.75" x14ac:dyDescent="0.35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3" t="s">
        <v>156</v>
      </c>
      <c r="T185" s="3" t="s">
        <v>16</v>
      </c>
      <c r="U185" s="15">
        <v>50</v>
      </c>
      <c r="V185" s="15">
        <v>70</v>
      </c>
      <c r="W185" s="15">
        <v>85</v>
      </c>
      <c r="X185" s="15">
        <v>95</v>
      </c>
      <c r="Y185" s="18">
        <v>100</v>
      </c>
      <c r="Z185" s="18">
        <v>100</v>
      </c>
      <c r="AA185" s="18">
        <v>100</v>
      </c>
      <c r="AB185" s="14">
        <v>2020</v>
      </c>
      <c r="AD185" s="76"/>
      <c r="AG185" s="2"/>
      <c r="AH185" s="11"/>
    </row>
    <row r="186" spans="2:34" ht="56.25" x14ac:dyDescent="0.35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3" t="s">
        <v>157</v>
      </c>
      <c r="T186" s="3" t="s">
        <v>44</v>
      </c>
      <c r="U186" s="14">
        <v>1</v>
      </c>
      <c r="V186" s="14">
        <v>1</v>
      </c>
      <c r="W186" s="14">
        <v>1</v>
      </c>
      <c r="X186" s="14">
        <v>1</v>
      </c>
      <c r="Y186" s="17">
        <v>1</v>
      </c>
      <c r="Z186" s="17">
        <v>1</v>
      </c>
      <c r="AA186" s="17">
        <v>1</v>
      </c>
      <c r="AB186" s="14">
        <v>2020</v>
      </c>
      <c r="AD186" s="76"/>
      <c r="AG186" s="2"/>
      <c r="AH186" s="11"/>
    </row>
    <row r="187" spans="2:34" ht="56.25" x14ac:dyDescent="0.35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3" t="s">
        <v>158</v>
      </c>
      <c r="T187" s="3" t="s">
        <v>16</v>
      </c>
      <c r="U187" s="14">
        <v>55.6</v>
      </c>
      <c r="V187" s="14">
        <v>64.599999999999994</v>
      </c>
      <c r="W187" s="14">
        <v>73.400000000000006</v>
      </c>
      <c r="X187" s="14">
        <v>82.3</v>
      </c>
      <c r="Y187" s="17">
        <v>88.9</v>
      </c>
      <c r="Z187" s="56">
        <v>94</v>
      </c>
      <c r="AA187" s="18">
        <v>94</v>
      </c>
      <c r="AB187" s="14">
        <v>2020</v>
      </c>
      <c r="AG187" s="2"/>
      <c r="AH187" s="11"/>
    </row>
    <row r="188" spans="2:34" ht="56.25" x14ac:dyDescent="0.35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3" t="s">
        <v>159</v>
      </c>
      <c r="T188" s="3" t="s">
        <v>44</v>
      </c>
      <c r="U188" s="14">
        <v>1</v>
      </c>
      <c r="V188" s="14">
        <v>1</v>
      </c>
      <c r="W188" s="14">
        <v>1</v>
      </c>
      <c r="X188" s="14">
        <v>1</v>
      </c>
      <c r="Y188" s="17">
        <v>1</v>
      </c>
      <c r="Z188" s="17">
        <v>1</v>
      </c>
      <c r="AA188" s="17">
        <v>1</v>
      </c>
      <c r="AB188" s="14">
        <v>2020</v>
      </c>
      <c r="AD188" s="76"/>
      <c r="AG188" s="2"/>
      <c r="AH188" s="11"/>
    </row>
    <row r="189" spans="2:34" ht="38.25" customHeight="1" x14ac:dyDescent="0.35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3" t="s">
        <v>160</v>
      </c>
      <c r="T189" s="3" t="s">
        <v>16</v>
      </c>
      <c r="U189" s="15">
        <v>50</v>
      </c>
      <c r="V189" s="15">
        <v>70</v>
      </c>
      <c r="W189" s="15">
        <v>85</v>
      </c>
      <c r="X189" s="15">
        <v>95</v>
      </c>
      <c r="Y189" s="15">
        <v>100</v>
      </c>
      <c r="Z189" s="15">
        <v>100</v>
      </c>
      <c r="AA189" s="15">
        <v>100</v>
      </c>
      <c r="AB189" s="14">
        <v>2020</v>
      </c>
      <c r="AD189" s="76"/>
      <c r="AG189" s="2"/>
      <c r="AH189" s="11"/>
    </row>
    <row r="190" spans="2:34" ht="81" customHeight="1" x14ac:dyDescent="0.35">
      <c r="B190" s="12">
        <v>0</v>
      </c>
      <c r="C190" s="12">
        <v>1</v>
      </c>
      <c r="D190" s="12">
        <v>1</v>
      </c>
      <c r="E190" s="12">
        <v>0</v>
      </c>
      <c r="F190" s="12">
        <v>7</v>
      </c>
      <c r="G190" s="12">
        <v>0</v>
      </c>
      <c r="H190" s="12">
        <v>2</v>
      </c>
      <c r="I190" s="12">
        <v>0</v>
      </c>
      <c r="J190" s="12">
        <v>1</v>
      </c>
      <c r="K190" s="12">
        <v>2</v>
      </c>
      <c r="L190" s="12">
        <v>0</v>
      </c>
      <c r="M190" s="12">
        <v>4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9" t="s">
        <v>161</v>
      </c>
      <c r="T190" s="20" t="s">
        <v>12</v>
      </c>
      <c r="U190" s="21">
        <f t="shared" ref="U190:AA190" si="19">U198</f>
        <v>7810.9000000000005</v>
      </c>
      <c r="V190" s="21">
        <f t="shared" si="19"/>
        <v>0</v>
      </c>
      <c r="W190" s="21">
        <f t="shared" si="19"/>
        <v>0</v>
      </c>
      <c r="X190" s="21">
        <f t="shared" si="19"/>
        <v>0</v>
      </c>
      <c r="Y190" s="21">
        <f t="shared" si="19"/>
        <v>0</v>
      </c>
      <c r="Z190" s="21">
        <f t="shared" si="19"/>
        <v>0</v>
      </c>
      <c r="AA190" s="21">
        <f t="shared" si="19"/>
        <v>7810.9000000000005</v>
      </c>
      <c r="AB190" s="23">
        <v>2020</v>
      </c>
      <c r="AD190" s="76"/>
      <c r="AG190" s="2"/>
      <c r="AH190" s="11"/>
    </row>
    <row r="191" spans="2:34" ht="75" x14ac:dyDescent="0.35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3" t="s">
        <v>162</v>
      </c>
      <c r="T191" s="3" t="s">
        <v>16</v>
      </c>
      <c r="U191" s="15">
        <v>13</v>
      </c>
      <c r="V191" s="15">
        <v>14</v>
      </c>
      <c r="W191" s="15">
        <v>15</v>
      </c>
      <c r="X191" s="15">
        <v>16</v>
      </c>
      <c r="Y191" s="15">
        <v>17</v>
      </c>
      <c r="Z191" s="15">
        <v>17</v>
      </c>
      <c r="AA191" s="15">
        <v>17</v>
      </c>
      <c r="AB191" s="14">
        <v>2020</v>
      </c>
      <c r="AD191" s="76"/>
      <c r="AG191" s="2"/>
      <c r="AH191" s="11"/>
    </row>
    <row r="192" spans="2:34" ht="56.25" x14ac:dyDescent="0.35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3" t="s">
        <v>163</v>
      </c>
      <c r="T192" s="3" t="s">
        <v>28</v>
      </c>
      <c r="U192" s="14">
        <v>50</v>
      </c>
      <c r="V192" s="14">
        <v>230</v>
      </c>
      <c r="W192" s="14">
        <v>235</v>
      </c>
      <c r="X192" s="14">
        <v>800</v>
      </c>
      <c r="Y192" s="14">
        <v>800</v>
      </c>
      <c r="Z192" s="14">
        <v>800</v>
      </c>
      <c r="AA192" s="14">
        <v>800</v>
      </c>
      <c r="AB192" s="14">
        <v>2020</v>
      </c>
      <c r="AD192" s="76"/>
      <c r="AG192" s="2"/>
      <c r="AH192" s="11"/>
    </row>
    <row r="193" spans="2:34" ht="55.5" customHeight="1" x14ac:dyDescent="0.35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3" t="s">
        <v>164</v>
      </c>
      <c r="T193" s="3" t="s">
        <v>16</v>
      </c>
      <c r="U193" s="15">
        <v>19</v>
      </c>
      <c r="V193" s="15">
        <v>32</v>
      </c>
      <c r="W193" s="15">
        <v>32</v>
      </c>
      <c r="X193" s="15">
        <v>33</v>
      </c>
      <c r="Y193" s="15">
        <v>34</v>
      </c>
      <c r="Z193" s="15">
        <v>35</v>
      </c>
      <c r="AA193" s="15">
        <v>35</v>
      </c>
      <c r="AB193" s="14">
        <v>2020</v>
      </c>
      <c r="AD193" s="76"/>
      <c r="AG193" s="2"/>
      <c r="AH193" s="11"/>
    </row>
    <row r="194" spans="2:34" ht="55.5" customHeight="1" x14ac:dyDescent="0.35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3" t="s">
        <v>165</v>
      </c>
      <c r="T194" s="3" t="s">
        <v>44</v>
      </c>
      <c r="U194" s="14">
        <v>1</v>
      </c>
      <c r="V194" s="14">
        <v>1</v>
      </c>
      <c r="W194" s="14">
        <v>1</v>
      </c>
      <c r="X194" s="14">
        <v>1</v>
      </c>
      <c r="Y194" s="14">
        <v>1</v>
      </c>
      <c r="Z194" s="14">
        <v>1</v>
      </c>
      <c r="AA194" s="14">
        <v>1</v>
      </c>
      <c r="AB194" s="14">
        <v>2020</v>
      </c>
      <c r="AD194" s="76"/>
      <c r="AG194" s="2"/>
      <c r="AH194" s="11"/>
    </row>
    <row r="195" spans="2:34" ht="75" x14ac:dyDescent="0.35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3" t="s">
        <v>166</v>
      </c>
      <c r="T195" s="3" t="s">
        <v>16</v>
      </c>
      <c r="U195" s="15">
        <v>13</v>
      </c>
      <c r="V195" s="15">
        <v>14</v>
      </c>
      <c r="W195" s="15">
        <v>15</v>
      </c>
      <c r="X195" s="15">
        <v>16</v>
      </c>
      <c r="Y195" s="15">
        <v>17</v>
      </c>
      <c r="Z195" s="15">
        <v>17</v>
      </c>
      <c r="AA195" s="15">
        <v>17</v>
      </c>
      <c r="AB195" s="14">
        <v>2020</v>
      </c>
      <c r="AD195" s="76"/>
      <c r="AG195" s="2"/>
      <c r="AH195" s="11"/>
    </row>
    <row r="196" spans="2:34" ht="56.25" x14ac:dyDescent="0.35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3" t="s">
        <v>167</v>
      </c>
      <c r="T196" s="3" t="s">
        <v>44</v>
      </c>
      <c r="U196" s="14">
        <v>1</v>
      </c>
      <c r="V196" s="14">
        <v>1</v>
      </c>
      <c r="W196" s="14">
        <v>1</v>
      </c>
      <c r="X196" s="14">
        <v>1</v>
      </c>
      <c r="Y196" s="14">
        <v>1</v>
      </c>
      <c r="Z196" s="14">
        <v>1</v>
      </c>
      <c r="AA196" s="14">
        <v>1</v>
      </c>
      <c r="AB196" s="14">
        <v>2020</v>
      </c>
      <c r="AD196" s="76"/>
      <c r="AG196" s="2"/>
      <c r="AH196" s="11"/>
    </row>
    <row r="197" spans="2:34" ht="56.25" x14ac:dyDescent="0.35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3" t="s">
        <v>168</v>
      </c>
      <c r="T197" s="3" t="s">
        <v>28</v>
      </c>
      <c r="U197" s="14">
        <v>50</v>
      </c>
      <c r="V197" s="14">
        <v>230</v>
      </c>
      <c r="W197" s="14">
        <v>235</v>
      </c>
      <c r="X197" s="14">
        <v>800</v>
      </c>
      <c r="Y197" s="14">
        <v>800</v>
      </c>
      <c r="Z197" s="14">
        <v>800</v>
      </c>
      <c r="AA197" s="14">
        <v>800</v>
      </c>
      <c r="AB197" s="14">
        <v>2020</v>
      </c>
      <c r="AG197" s="2"/>
      <c r="AH197" s="11"/>
    </row>
    <row r="198" spans="2:34" x14ac:dyDescent="0.35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0" t="s">
        <v>169</v>
      </c>
      <c r="T198" s="104" t="s">
        <v>12</v>
      </c>
      <c r="U198" s="27">
        <f t="shared" ref="U198:AA198" si="20">U199+U200</f>
        <v>7810.9000000000005</v>
      </c>
      <c r="V198" s="27">
        <f t="shared" si="20"/>
        <v>0</v>
      </c>
      <c r="W198" s="27">
        <f t="shared" si="20"/>
        <v>0</v>
      </c>
      <c r="X198" s="27">
        <f t="shared" si="20"/>
        <v>0</v>
      </c>
      <c r="Y198" s="27">
        <f t="shared" si="20"/>
        <v>0</v>
      </c>
      <c r="Z198" s="27">
        <f t="shared" si="20"/>
        <v>0</v>
      </c>
      <c r="AA198" s="27">
        <f t="shared" si="20"/>
        <v>7810.9000000000005</v>
      </c>
      <c r="AB198" s="14">
        <v>2015</v>
      </c>
      <c r="AG198" s="2"/>
      <c r="AH198" s="11"/>
    </row>
    <row r="199" spans="2:34" x14ac:dyDescent="0.35">
      <c r="B199" s="12">
        <v>0</v>
      </c>
      <c r="C199" s="12">
        <v>1</v>
      </c>
      <c r="D199" s="12">
        <v>1</v>
      </c>
      <c r="E199" s="12">
        <v>0</v>
      </c>
      <c r="F199" s="12">
        <v>7</v>
      </c>
      <c r="G199" s="12">
        <v>0</v>
      </c>
      <c r="H199" s="12">
        <v>2</v>
      </c>
      <c r="I199" s="12">
        <v>0</v>
      </c>
      <c r="J199" s="12">
        <v>1</v>
      </c>
      <c r="K199" s="12">
        <v>2</v>
      </c>
      <c r="L199" s="12">
        <v>7</v>
      </c>
      <c r="M199" s="12">
        <v>4</v>
      </c>
      <c r="N199" s="12">
        <v>6</v>
      </c>
      <c r="O199" s="12">
        <v>1</v>
      </c>
      <c r="P199" s="12">
        <v>0</v>
      </c>
      <c r="Q199" s="12">
        <v>0</v>
      </c>
      <c r="R199" s="12">
        <v>0</v>
      </c>
      <c r="S199" s="121"/>
      <c r="T199" s="119"/>
      <c r="U199" s="27">
        <v>2343.3000000000002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f>U199</f>
        <v>2343.3000000000002</v>
      </c>
      <c r="AB199" s="14">
        <v>2015</v>
      </c>
      <c r="AG199" s="2"/>
      <c r="AH199" s="11"/>
    </row>
    <row r="200" spans="2:34" ht="15.75" customHeight="1" x14ac:dyDescent="0.35">
      <c r="B200" s="12">
        <v>0</v>
      </c>
      <c r="C200" s="12">
        <v>1</v>
      </c>
      <c r="D200" s="12">
        <v>1</v>
      </c>
      <c r="E200" s="12">
        <v>0</v>
      </c>
      <c r="F200" s="12">
        <v>7</v>
      </c>
      <c r="G200" s="12">
        <v>0</v>
      </c>
      <c r="H200" s="12">
        <v>2</v>
      </c>
      <c r="I200" s="12">
        <v>0</v>
      </c>
      <c r="J200" s="12">
        <v>1</v>
      </c>
      <c r="K200" s="12">
        <v>2</v>
      </c>
      <c r="L200" s="12">
        <v>5</v>
      </c>
      <c r="M200" s="12">
        <v>0</v>
      </c>
      <c r="N200" s="12">
        <v>2</v>
      </c>
      <c r="O200" s="12">
        <v>7</v>
      </c>
      <c r="P200" s="12">
        <v>0</v>
      </c>
      <c r="Q200" s="12">
        <v>0</v>
      </c>
      <c r="R200" s="12">
        <v>0</v>
      </c>
      <c r="S200" s="122"/>
      <c r="T200" s="112"/>
      <c r="U200" s="27">
        <v>5467.6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f>U200</f>
        <v>5467.6</v>
      </c>
      <c r="AB200" s="14">
        <v>2015</v>
      </c>
      <c r="AG200" s="2"/>
      <c r="AH200" s="11"/>
    </row>
    <row r="201" spans="2:34" ht="79.5" customHeight="1" x14ac:dyDescent="0.35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3" t="s">
        <v>170</v>
      </c>
      <c r="T201" s="3" t="s">
        <v>32</v>
      </c>
      <c r="U201" s="14">
        <v>6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f>SUM(U201:Z201)</f>
        <v>6</v>
      </c>
      <c r="AB201" s="14">
        <v>2015</v>
      </c>
      <c r="AG201" s="2"/>
      <c r="AH201" s="11"/>
    </row>
    <row r="202" spans="2:34" ht="67.5" customHeight="1" x14ac:dyDescent="0.35">
      <c r="B202" s="12">
        <v>0</v>
      </c>
      <c r="C202" s="12">
        <v>1</v>
      </c>
      <c r="D202" s="12">
        <v>1</v>
      </c>
      <c r="E202" s="12">
        <v>0</v>
      </c>
      <c r="F202" s="12">
        <v>7</v>
      </c>
      <c r="G202" s="12">
        <v>0</v>
      </c>
      <c r="H202" s="12">
        <v>9</v>
      </c>
      <c r="I202" s="12">
        <v>0</v>
      </c>
      <c r="J202" s="12">
        <v>1</v>
      </c>
      <c r="K202" s="12">
        <v>2</v>
      </c>
      <c r="L202" s="12">
        <v>0</v>
      </c>
      <c r="M202" s="12">
        <v>5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9" t="s">
        <v>171</v>
      </c>
      <c r="T202" s="20" t="s">
        <v>12</v>
      </c>
      <c r="U202" s="21">
        <f t="shared" ref="U202:AA202" si="21">U205+U208</f>
        <v>110</v>
      </c>
      <c r="V202" s="21">
        <f t="shared" si="21"/>
        <v>100</v>
      </c>
      <c r="W202" s="21">
        <f t="shared" si="21"/>
        <v>100</v>
      </c>
      <c r="X202" s="21">
        <f t="shared" si="21"/>
        <v>100</v>
      </c>
      <c r="Y202" s="21">
        <f t="shared" si="21"/>
        <v>70</v>
      </c>
      <c r="Z202" s="21">
        <f t="shared" si="21"/>
        <v>70</v>
      </c>
      <c r="AA202" s="21">
        <f t="shared" si="21"/>
        <v>550</v>
      </c>
      <c r="AB202" s="23">
        <v>2020</v>
      </c>
      <c r="AG202" s="2"/>
      <c r="AH202" s="11"/>
    </row>
    <row r="203" spans="2:34" ht="37.5" x14ac:dyDescent="0.35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3" t="s">
        <v>172</v>
      </c>
      <c r="T203" s="3" t="s">
        <v>16</v>
      </c>
      <c r="U203" s="14">
        <v>99.1</v>
      </c>
      <c r="V203" s="14">
        <v>99.2</v>
      </c>
      <c r="W203" s="14">
        <v>99.3</v>
      </c>
      <c r="X203" s="14">
        <v>99.4</v>
      </c>
      <c r="Y203" s="14">
        <v>99.5</v>
      </c>
      <c r="Z203" s="14">
        <v>99.6</v>
      </c>
      <c r="AA203" s="14">
        <v>99.6</v>
      </c>
      <c r="AB203" s="14">
        <v>2020</v>
      </c>
      <c r="AG203" s="2"/>
      <c r="AH203" s="11"/>
    </row>
    <row r="204" spans="2:34" ht="56.25" x14ac:dyDescent="0.35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3" t="s">
        <v>173</v>
      </c>
      <c r="T204" s="3" t="s">
        <v>16</v>
      </c>
      <c r="U204" s="14">
        <v>95.1</v>
      </c>
      <c r="V204" s="14">
        <v>97.8</v>
      </c>
      <c r="W204" s="14">
        <v>97.9</v>
      </c>
      <c r="X204" s="14">
        <v>97.9</v>
      </c>
      <c r="Y204" s="14">
        <v>97.9</v>
      </c>
      <c r="Z204" s="17">
        <v>0</v>
      </c>
      <c r="AA204" s="17">
        <v>97.9</v>
      </c>
      <c r="AB204" s="17">
        <v>2019</v>
      </c>
      <c r="AC204" s="62"/>
      <c r="AG204" s="2"/>
      <c r="AH204" s="11"/>
    </row>
    <row r="205" spans="2:34" ht="37.5" x14ac:dyDescent="0.35">
      <c r="B205" s="12">
        <v>0</v>
      </c>
      <c r="C205" s="12">
        <v>1</v>
      </c>
      <c r="D205" s="12">
        <v>1</v>
      </c>
      <c r="E205" s="12">
        <v>0</v>
      </c>
      <c r="F205" s="12">
        <v>7</v>
      </c>
      <c r="G205" s="12">
        <v>0</v>
      </c>
      <c r="H205" s="12">
        <v>9</v>
      </c>
      <c r="I205" s="12">
        <v>0</v>
      </c>
      <c r="J205" s="12">
        <v>1</v>
      </c>
      <c r="K205" s="12">
        <v>2</v>
      </c>
      <c r="L205" s="12">
        <v>0</v>
      </c>
      <c r="M205" s="12">
        <v>5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3" t="s">
        <v>174</v>
      </c>
      <c r="T205" s="3" t="s">
        <v>12</v>
      </c>
      <c r="U205" s="31">
        <v>100</v>
      </c>
      <c r="V205" s="31">
        <v>100</v>
      </c>
      <c r="W205" s="31">
        <v>0</v>
      </c>
      <c r="X205" s="31">
        <v>100</v>
      </c>
      <c r="Y205" s="31">
        <v>70</v>
      </c>
      <c r="Z205" s="32">
        <v>70</v>
      </c>
      <c r="AA205" s="32">
        <f>U205+V205+W205+X205+Y205+Z205</f>
        <v>440</v>
      </c>
      <c r="AB205" s="17">
        <v>2020</v>
      </c>
      <c r="AG205" s="2"/>
      <c r="AH205" s="11"/>
    </row>
    <row r="206" spans="2:34" ht="18.75" customHeight="1" x14ac:dyDescent="0.35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3" t="s">
        <v>175</v>
      </c>
      <c r="T206" s="3" t="s">
        <v>32</v>
      </c>
      <c r="U206" s="14">
        <v>12</v>
      </c>
      <c r="V206" s="14">
        <v>12</v>
      </c>
      <c r="W206" s="14">
        <v>12</v>
      </c>
      <c r="X206" s="14">
        <v>12</v>
      </c>
      <c r="Y206" s="14">
        <v>12</v>
      </c>
      <c r="Z206" s="17">
        <v>13</v>
      </c>
      <c r="AA206" s="17">
        <v>13</v>
      </c>
      <c r="AB206" s="17">
        <v>2020</v>
      </c>
      <c r="AG206" s="2"/>
      <c r="AH206" s="11"/>
    </row>
    <row r="207" spans="2:34" ht="37.5" x14ac:dyDescent="0.35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3" t="s">
        <v>176</v>
      </c>
      <c r="T207" s="3" t="s">
        <v>16</v>
      </c>
      <c r="U207" s="14">
        <v>99.1</v>
      </c>
      <c r="V207" s="14">
        <v>99.2</v>
      </c>
      <c r="W207" s="14">
        <v>99.3</v>
      </c>
      <c r="X207" s="14">
        <v>99.4</v>
      </c>
      <c r="Y207" s="14" t="s">
        <v>177</v>
      </c>
      <c r="Z207" s="17" t="s">
        <v>178</v>
      </c>
      <c r="AA207" s="17" t="s">
        <v>178</v>
      </c>
      <c r="AB207" s="17">
        <v>2020</v>
      </c>
      <c r="AC207" s="60"/>
      <c r="AG207" s="2"/>
      <c r="AH207" s="11"/>
    </row>
    <row r="208" spans="2:34" ht="56.25" x14ac:dyDescent="0.35">
      <c r="B208" s="12">
        <v>0</v>
      </c>
      <c r="C208" s="12">
        <v>1</v>
      </c>
      <c r="D208" s="12">
        <v>1</v>
      </c>
      <c r="E208" s="12">
        <v>0</v>
      </c>
      <c r="F208" s="12">
        <v>7</v>
      </c>
      <c r="G208" s="12">
        <v>0</v>
      </c>
      <c r="H208" s="12">
        <v>9</v>
      </c>
      <c r="I208" s="12">
        <v>0</v>
      </c>
      <c r="J208" s="12">
        <v>1</v>
      </c>
      <c r="K208" s="12">
        <v>2</v>
      </c>
      <c r="L208" s="12">
        <v>0</v>
      </c>
      <c r="M208" s="12">
        <v>5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3" t="s">
        <v>179</v>
      </c>
      <c r="T208" s="3" t="s">
        <v>12</v>
      </c>
      <c r="U208" s="31">
        <v>10</v>
      </c>
      <c r="V208" s="31">
        <v>0</v>
      </c>
      <c r="W208" s="31">
        <v>100</v>
      </c>
      <c r="X208" s="31">
        <v>0</v>
      </c>
      <c r="Y208" s="31">
        <v>0</v>
      </c>
      <c r="Z208" s="32">
        <v>0</v>
      </c>
      <c r="AA208" s="32">
        <f>U208+V208+W208+X208+Y208+Z208</f>
        <v>110</v>
      </c>
      <c r="AB208" s="17">
        <v>2017</v>
      </c>
      <c r="AG208" s="2"/>
      <c r="AH208" s="11"/>
    </row>
    <row r="209" spans="2:34" ht="37.5" x14ac:dyDescent="0.35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3" t="s">
        <v>180</v>
      </c>
      <c r="T209" s="3" t="s">
        <v>32</v>
      </c>
      <c r="U209" s="14">
        <v>29</v>
      </c>
      <c r="V209" s="14">
        <v>26</v>
      </c>
      <c r="W209" s="14">
        <v>28</v>
      </c>
      <c r="X209" s="14">
        <v>34</v>
      </c>
      <c r="Y209" s="14">
        <v>34</v>
      </c>
      <c r="Z209" s="17">
        <v>34</v>
      </c>
      <c r="AA209" s="17">
        <v>34</v>
      </c>
      <c r="AB209" s="17">
        <v>2020</v>
      </c>
      <c r="AG209" s="2"/>
      <c r="AH209" s="11"/>
    </row>
    <row r="210" spans="2:34" ht="56.25" x14ac:dyDescent="0.35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3" t="s">
        <v>181</v>
      </c>
      <c r="T210" s="3" t="s">
        <v>16</v>
      </c>
      <c r="U210" s="14">
        <v>95.1</v>
      </c>
      <c r="V210" s="14">
        <v>97.8</v>
      </c>
      <c r="W210" s="14">
        <v>97.9</v>
      </c>
      <c r="X210" s="14">
        <v>97.9</v>
      </c>
      <c r="Y210" s="14">
        <v>97.9</v>
      </c>
      <c r="Z210" s="17">
        <v>0</v>
      </c>
      <c r="AA210" s="17">
        <v>97.9</v>
      </c>
      <c r="AB210" s="17">
        <v>2019</v>
      </c>
      <c r="AC210" s="62"/>
      <c r="AG210" s="2"/>
      <c r="AH210" s="11"/>
    </row>
    <row r="211" spans="2:34" ht="37.5" x14ac:dyDescent="0.35">
      <c r="B211" s="12">
        <v>0</v>
      </c>
      <c r="C211" s="12">
        <v>1</v>
      </c>
      <c r="D211" s="12">
        <v>1</v>
      </c>
      <c r="E211" s="12">
        <v>0</v>
      </c>
      <c r="F211" s="12">
        <v>7</v>
      </c>
      <c r="G211" s="12">
        <v>0</v>
      </c>
      <c r="H211" s="12">
        <v>9</v>
      </c>
      <c r="I211" s="12">
        <v>0</v>
      </c>
      <c r="J211" s="12">
        <v>1</v>
      </c>
      <c r="K211" s="12">
        <v>2</v>
      </c>
      <c r="L211" s="12">
        <v>0</v>
      </c>
      <c r="M211" s="12">
        <v>6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9" t="s">
        <v>182</v>
      </c>
      <c r="T211" s="20" t="s">
        <v>12</v>
      </c>
      <c r="U211" s="21">
        <f t="shared" ref="U211:AA211" si="22">U217+U219+U221+U223</f>
        <v>751</v>
      </c>
      <c r="V211" s="21">
        <f t="shared" si="22"/>
        <v>250</v>
      </c>
      <c r="W211" s="21">
        <f t="shared" si="22"/>
        <v>250</v>
      </c>
      <c r="X211" s="21">
        <f t="shared" si="22"/>
        <v>250</v>
      </c>
      <c r="Y211" s="21">
        <f t="shared" si="22"/>
        <v>85</v>
      </c>
      <c r="Z211" s="21">
        <f t="shared" si="22"/>
        <v>85</v>
      </c>
      <c r="AA211" s="21">
        <f t="shared" si="22"/>
        <v>1671</v>
      </c>
      <c r="AB211" s="23">
        <v>2020</v>
      </c>
      <c r="AG211" s="2"/>
      <c r="AH211" s="11"/>
    </row>
    <row r="212" spans="2:34" ht="56.25" x14ac:dyDescent="0.35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3" t="s">
        <v>183</v>
      </c>
      <c r="T212" s="3" t="s">
        <v>16</v>
      </c>
      <c r="U212" s="15">
        <v>8</v>
      </c>
      <c r="V212" s="15">
        <v>8</v>
      </c>
      <c r="W212" s="15">
        <v>8</v>
      </c>
      <c r="X212" s="15">
        <v>8</v>
      </c>
      <c r="Y212" s="15">
        <v>8</v>
      </c>
      <c r="Z212" s="56">
        <v>10</v>
      </c>
      <c r="AA212" s="56">
        <v>10</v>
      </c>
      <c r="AB212" s="14">
        <v>2020</v>
      </c>
      <c r="AC212" s="70"/>
      <c r="AG212" s="2"/>
      <c r="AH212" s="11"/>
    </row>
    <row r="213" spans="2:34" ht="79.5" customHeight="1" x14ac:dyDescent="0.35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3" t="s">
        <v>184</v>
      </c>
      <c r="T213" s="3" t="s">
        <v>28</v>
      </c>
      <c r="U213" s="24">
        <v>1788</v>
      </c>
      <c r="V213" s="24">
        <v>2700</v>
      </c>
      <c r="W213" s="24">
        <v>2550</v>
      </c>
      <c r="X213" s="24">
        <v>2600</v>
      </c>
      <c r="Y213" s="25">
        <v>2600</v>
      </c>
      <c r="Z213" s="57">
        <v>2300</v>
      </c>
      <c r="AA213" s="57">
        <f>SUM(U213:Z213)</f>
        <v>14538</v>
      </c>
      <c r="AB213" s="55">
        <v>2020</v>
      </c>
      <c r="AD213" s="76"/>
      <c r="AG213" s="2"/>
      <c r="AH213" s="11"/>
    </row>
    <row r="214" spans="2:34" ht="39" customHeight="1" x14ac:dyDescent="0.35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3" t="s">
        <v>185</v>
      </c>
      <c r="T214" s="3" t="s">
        <v>28</v>
      </c>
      <c r="U214" s="24">
        <v>220</v>
      </c>
      <c r="V214" s="24">
        <v>242</v>
      </c>
      <c r="W214" s="24">
        <v>244</v>
      </c>
      <c r="X214" s="24">
        <v>256</v>
      </c>
      <c r="Y214" s="25">
        <v>268</v>
      </c>
      <c r="Z214" s="57">
        <v>277</v>
      </c>
      <c r="AA214" s="57">
        <f>SUM(U214:Z214)</f>
        <v>1507</v>
      </c>
      <c r="AB214" s="14">
        <v>2020</v>
      </c>
      <c r="AD214" s="76"/>
      <c r="AG214" s="2"/>
      <c r="AH214" s="11"/>
    </row>
    <row r="215" spans="2:34" ht="37.5" x14ac:dyDescent="0.35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3" t="s">
        <v>186</v>
      </c>
      <c r="T215" s="3" t="s">
        <v>28</v>
      </c>
      <c r="U215" s="24">
        <v>480</v>
      </c>
      <c r="V215" s="24">
        <v>509</v>
      </c>
      <c r="W215" s="24">
        <v>538</v>
      </c>
      <c r="X215" s="24">
        <v>1100</v>
      </c>
      <c r="Y215" s="25">
        <v>961</v>
      </c>
      <c r="Z215" s="57">
        <v>1120</v>
      </c>
      <c r="AA215" s="57">
        <f>SUM(U215:Z215)</f>
        <v>4708</v>
      </c>
      <c r="AB215" s="14">
        <v>2020</v>
      </c>
      <c r="AD215" s="76"/>
      <c r="AG215" s="2"/>
      <c r="AH215" s="11"/>
    </row>
    <row r="216" spans="2:34" ht="37.5" x14ac:dyDescent="0.35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3" t="s">
        <v>187</v>
      </c>
      <c r="T216" s="3" t="s">
        <v>28</v>
      </c>
      <c r="U216" s="24">
        <v>65</v>
      </c>
      <c r="V216" s="24">
        <v>65</v>
      </c>
      <c r="W216" s="24">
        <v>65</v>
      </c>
      <c r="X216" s="24">
        <v>79</v>
      </c>
      <c r="Y216" s="25">
        <v>79</v>
      </c>
      <c r="Z216" s="57">
        <v>20</v>
      </c>
      <c r="AA216" s="57">
        <f>SUM(U216:Z216)</f>
        <v>373</v>
      </c>
      <c r="AB216" s="14">
        <v>2020</v>
      </c>
      <c r="AD216" s="76"/>
      <c r="AG216" s="2"/>
      <c r="AH216" s="11"/>
    </row>
    <row r="217" spans="2:34" ht="56.25" x14ac:dyDescent="0.35">
      <c r="B217" s="12">
        <v>0</v>
      </c>
      <c r="C217" s="12">
        <v>1</v>
      </c>
      <c r="D217" s="12">
        <v>1</v>
      </c>
      <c r="E217" s="12">
        <v>0</v>
      </c>
      <c r="F217" s="12">
        <v>7</v>
      </c>
      <c r="G217" s="12">
        <v>0</v>
      </c>
      <c r="H217" s="12">
        <v>9</v>
      </c>
      <c r="I217" s="12">
        <v>0</v>
      </c>
      <c r="J217" s="12">
        <v>1</v>
      </c>
      <c r="K217" s="12">
        <v>2</v>
      </c>
      <c r="L217" s="12">
        <v>0</v>
      </c>
      <c r="M217" s="12">
        <v>6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3" t="s">
        <v>188</v>
      </c>
      <c r="T217" s="3" t="s">
        <v>12</v>
      </c>
      <c r="U217" s="31">
        <v>350</v>
      </c>
      <c r="V217" s="31">
        <v>0</v>
      </c>
      <c r="W217" s="31">
        <v>0</v>
      </c>
      <c r="X217" s="31">
        <v>0</v>
      </c>
      <c r="Y217" s="32">
        <v>0</v>
      </c>
      <c r="Z217" s="58">
        <v>0</v>
      </c>
      <c r="AA217" s="58">
        <f>U217+V217+W217+X217+Y217+Z217</f>
        <v>350</v>
      </c>
      <c r="AB217" s="14">
        <v>2015</v>
      </c>
      <c r="AC217" s="62"/>
      <c r="AD217" s="76"/>
      <c r="AG217" s="2"/>
      <c r="AH217" s="11"/>
    </row>
    <row r="218" spans="2:34" ht="56.25" x14ac:dyDescent="0.35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3" t="s">
        <v>189</v>
      </c>
      <c r="T218" s="3" t="s">
        <v>16</v>
      </c>
      <c r="U218" s="15">
        <v>8</v>
      </c>
      <c r="V218" s="15">
        <v>8</v>
      </c>
      <c r="W218" s="15">
        <v>8</v>
      </c>
      <c r="X218" s="15">
        <v>8</v>
      </c>
      <c r="Y218" s="18">
        <v>8</v>
      </c>
      <c r="Z218" s="56">
        <v>10</v>
      </c>
      <c r="AA218" s="56">
        <v>10</v>
      </c>
      <c r="AB218" s="14">
        <v>2020</v>
      </c>
      <c r="AC218" s="70"/>
      <c r="AG218" s="2"/>
      <c r="AH218" s="11"/>
    </row>
    <row r="219" spans="2:34" ht="174" customHeight="1" x14ac:dyDescent="0.35">
      <c r="B219" s="12">
        <v>0</v>
      </c>
      <c r="C219" s="12">
        <v>1</v>
      </c>
      <c r="D219" s="12">
        <v>1</v>
      </c>
      <c r="E219" s="12">
        <v>0</v>
      </c>
      <c r="F219" s="12">
        <v>7</v>
      </c>
      <c r="G219" s="12">
        <v>0</v>
      </c>
      <c r="H219" s="12">
        <v>9</v>
      </c>
      <c r="I219" s="12">
        <v>0</v>
      </c>
      <c r="J219" s="12">
        <v>1</v>
      </c>
      <c r="K219" s="12">
        <v>2</v>
      </c>
      <c r="L219" s="12">
        <v>0</v>
      </c>
      <c r="M219" s="12">
        <v>6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3" t="s">
        <v>190</v>
      </c>
      <c r="T219" s="3" t="s">
        <v>12</v>
      </c>
      <c r="U219" s="27">
        <v>277</v>
      </c>
      <c r="V219" s="27">
        <v>250</v>
      </c>
      <c r="W219" s="27">
        <v>250</v>
      </c>
      <c r="X219" s="27">
        <v>250</v>
      </c>
      <c r="Y219" s="27">
        <v>85</v>
      </c>
      <c r="Z219" s="27">
        <v>85</v>
      </c>
      <c r="AA219" s="27">
        <f>U219+V219+W219+X219+Y219+Z219</f>
        <v>1197</v>
      </c>
      <c r="AB219" s="14">
        <v>2020</v>
      </c>
      <c r="AD219" s="76"/>
      <c r="AG219" s="2"/>
      <c r="AH219" s="11"/>
    </row>
    <row r="220" spans="2:34" ht="85.5" customHeight="1" x14ac:dyDescent="0.35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3" t="s">
        <v>191</v>
      </c>
      <c r="T220" s="3" t="s">
        <v>28</v>
      </c>
      <c r="U220" s="24">
        <v>1788</v>
      </c>
      <c r="V220" s="24">
        <v>2700</v>
      </c>
      <c r="W220" s="24">
        <v>2550</v>
      </c>
      <c r="X220" s="24">
        <v>2600</v>
      </c>
      <c r="Y220" s="24">
        <v>2600</v>
      </c>
      <c r="Z220" s="57">
        <v>2300</v>
      </c>
      <c r="AA220" s="57">
        <f>SUM(U220:Z220)</f>
        <v>14538</v>
      </c>
      <c r="AB220" s="55">
        <v>2020</v>
      </c>
      <c r="AD220" s="76"/>
      <c r="AG220" s="2"/>
      <c r="AH220" s="11"/>
    </row>
    <row r="221" spans="2:34" ht="60.75" customHeight="1" x14ac:dyDescent="0.35">
      <c r="B221" s="12">
        <v>0</v>
      </c>
      <c r="C221" s="12">
        <v>1</v>
      </c>
      <c r="D221" s="12">
        <v>1</v>
      </c>
      <c r="E221" s="12">
        <v>0</v>
      </c>
      <c r="F221" s="12">
        <v>7</v>
      </c>
      <c r="G221" s="12">
        <v>0</v>
      </c>
      <c r="H221" s="12">
        <v>9</v>
      </c>
      <c r="I221" s="12">
        <v>0</v>
      </c>
      <c r="J221" s="12">
        <v>1</v>
      </c>
      <c r="K221" s="12">
        <v>2</v>
      </c>
      <c r="L221" s="12">
        <v>0</v>
      </c>
      <c r="M221" s="12">
        <v>6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3" t="s">
        <v>192</v>
      </c>
      <c r="T221" s="3" t="s">
        <v>12</v>
      </c>
      <c r="U221" s="31">
        <v>81</v>
      </c>
      <c r="V221" s="31">
        <v>0</v>
      </c>
      <c r="W221" s="31">
        <v>0</v>
      </c>
      <c r="X221" s="31">
        <v>0</v>
      </c>
      <c r="Y221" s="31">
        <v>0</v>
      </c>
      <c r="Z221" s="31">
        <v>0</v>
      </c>
      <c r="AA221" s="31">
        <f>U221+V221+W221+X221+Y221+Z221</f>
        <v>81</v>
      </c>
      <c r="AB221" s="14">
        <v>2015</v>
      </c>
      <c r="AD221" s="76"/>
      <c r="AG221" s="2"/>
      <c r="AH221" s="11"/>
    </row>
    <row r="222" spans="2:34" ht="37.5" x14ac:dyDescent="0.35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3" t="s">
        <v>193</v>
      </c>
      <c r="T222" s="3" t="s">
        <v>28</v>
      </c>
      <c r="U222" s="14">
        <v>220</v>
      </c>
      <c r="V222" s="14">
        <v>242</v>
      </c>
      <c r="W222" s="14">
        <v>244</v>
      </c>
      <c r="X222" s="14">
        <v>256</v>
      </c>
      <c r="Y222" s="17">
        <v>268</v>
      </c>
      <c r="Z222" s="17">
        <v>277</v>
      </c>
      <c r="AA222" s="25">
        <f>SUM(U222:Z222)</f>
        <v>1507</v>
      </c>
      <c r="AB222" s="14">
        <v>2020</v>
      </c>
      <c r="AD222" s="76"/>
      <c r="AG222" s="2"/>
      <c r="AH222" s="11"/>
    </row>
    <row r="223" spans="2:34" ht="37.5" x14ac:dyDescent="0.35">
      <c r="B223" s="12">
        <v>0</v>
      </c>
      <c r="C223" s="12">
        <v>1</v>
      </c>
      <c r="D223" s="12">
        <v>1</v>
      </c>
      <c r="E223" s="12">
        <v>0</v>
      </c>
      <c r="F223" s="12">
        <v>7</v>
      </c>
      <c r="G223" s="12">
        <v>0</v>
      </c>
      <c r="H223" s="12">
        <v>9</v>
      </c>
      <c r="I223" s="12">
        <v>0</v>
      </c>
      <c r="J223" s="12">
        <v>1</v>
      </c>
      <c r="K223" s="12">
        <v>2</v>
      </c>
      <c r="L223" s="12">
        <v>0</v>
      </c>
      <c r="M223" s="12">
        <v>6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3" t="s">
        <v>194</v>
      </c>
      <c r="T223" s="3" t="s">
        <v>12</v>
      </c>
      <c r="U223" s="31">
        <v>43</v>
      </c>
      <c r="V223" s="31">
        <v>0</v>
      </c>
      <c r="W223" s="31">
        <v>0</v>
      </c>
      <c r="X223" s="31">
        <v>0</v>
      </c>
      <c r="Y223" s="32">
        <v>0</v>
      </c>
      <c r="Z223" s="32">
        <v>0</v>
      </c>
      <c r="AA223" s="32">
        <f>U223+V223+W223+X223+Y223+Z223</f>
        <v>43</v>
      </c>
      <c r="AB223" s="14">
        <v>2015</v>
      </c>
      <c r="AD223" s="76"/>
      <c r="AG223" s="2"/>
      <c r="AH223" s="11"/>
    </row>
    <row r="224" spans="2:34" ht="37.5" x14ac:dyDescent="0.35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3" t="s">
        <v>195</v>
      </c>
      <c r="T224" s="3" t="s">
        <v>28</v>
      </c>
      <c r="U224" s="14">
        <v>279</v>
      </c>
      <c r="V224" s="14">
        <v>280</v>
      </c>
      <c r="W224" s="14">
        <v>290</v>
      </c>
      <c r="X224" s="14">
        <v>500</v>
      </c>
      <c r="Y224" s="17">
        <v>380</v>
      </c>
      <c r="Z224" s="17">
        <v>485</v>
      </c>
      <c r="AA224" s="25">
        <f>SUM(U224:Z224)</f>
        <v>2214</v>
      </c>
      <c r="AB224" s="14">
        <v>2020</v>
      </c>
      <c r="AD224" s="76"/>
      <c r="AG224" s="2"/>
      <c r="AH224" s="11"/>
    </row>
    <row r="225" spans="2:34" ht="37.5" x14ac:dyDescent="0.35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3" t="s">
        <v>196</v>
      </c>
      <c r="T225" s="3" t="s">
        <v>44</v>
      </c>
      <c r="U225" s="14">
        <v>1</v>
      </c>
      <c r="V225" s="14">
        <v>1</v>
      </c>
      <c r="W225" s="14">
        <v>1</v>
      </c>
      <c r="X225" s="14">
        <v>1</v>
      </c>
      <c r="Y225" s="17">
        <v>1</v>
      </c>
      <c r="Z225" s="17">
        <v>1</v>
      </c>
      <c r="AA225" s="17">
        <v>1</v>
      </c>
      <c r="AB225" s="14">
        <v>2020</v>
      </c>
      <c r="AD225" s="76"/>
      <c r="AG225" s="2"/>
      <c r="AH225" s="11"/>
    </row>
    <row r="226" spans="2:34" ht="37.5" x14ac:dyDescent="0.35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3" t="s">
        <v>197</v>
      </c>
      <c r="T226" s="3" t="s">
        <v>28</v>
      </c>
      <c r="U226" s="14">
        <v>65</v>
      </c>
      <c r="V226" s="14">
        <v>65</v>
      </c>
      <c r="W226" s="14">
        <v>65</v>
      </c>
      <c r="X226" s="14">
        <v>79</v>
      </c>
      <c r="Y226" s="17">
        <v>79</v>
      </c>
      <c r="Z226" s="55">
        <v>20</v>
      </c>
      <c r="AA226" s="17">
        <f>SUM(U226:Z226)</f>
        <v>373</v>
      </c>
      <c r="AB226" s="14">
        <v>2020</v>
      </c>
      <c r="AD226" s="76"/>
      <c r="AG226" s="2"/>
      <c r="AH226" s="11"/>
    </row>
    <row r="227" spans="2:34" ht="56.25" x14ac:dyDescent="0.35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3" t="s">
        <v>198</v>
      </c>
      <c r="T227" s="3" t="s">
        <v>44</v>
      </c>
      <c r="U227" s="14">
        <v>1</v>
      </c>
      <c r="V227" s="14">
        <v>1</v>
      </c>
      <c r="W227" s="14">
        <v>1</v>
      </c>
      <c r="X227" s="14">
        <v>1</v>
      </c>
      <c r="Y227" s="17">
        <v>1</v>
      </c>
      <c r="Z227" s="17">
        <v>1</v>
      </c>
      <c r="AA227" s="17">
        <v>1</v>
      </c>
      <c r="AB227" s="14">
        <v>2020</v>
      </c>
      <c r="AD227" s="76"/>
      <c r="AG227" s="2"/>
      <c r="AH227" s="11"/>
    </row>
    <row r="228" spans="2:34" ht="37.5" x14ac:dyDescent="0.35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3" t="s">
        <v>195</v>
      </c>
      <c r="T228" s="3" t="s">
        <v>28</v>
      </c>
      <c r="U228" s="14">
        <v>40</v>
      </c>
      <c r="V228" s="14">
        <v>60</v>
      </c>
      <c r="W228" s="14">
        <v>70</v>
      </c>
      <c r="X228" s="14">
        <v>150</v>
      </c>
      <c r="Y228" s="17">
        <v>153</v>
      </c>
      <c r="Z228" s="17">
        <v>155</v>
      </c>
      <c r="AA228" s="17">
        <f>SUM(U228:Z228)</f>
        <v>628</v>
      </c>
      <c r="AB228" s="14">
        <v>2020</v>
      </c>
      <c r="AD228" s="76"/>
      <c r="AG228" s="2"/>
      <c r="AH228" s="11"/>
    </row>
    <row r="229" spans="2:34" ht="56.25" x14ac:dyDescent="0.35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3" t="s">
        <v>199</v>
      </c>
      <c r="T229" s="3" t="s">
        <v>44</v>
      </c>
      <c r="U229" s="14">
        <v>1</v>
      </c>
      <c r="V229" s="14">
        <v>1</v>
      </c>
      <c r="W229" s="14">
        <v>0</v>
      </c>
      <c r="X229" s="14">
        <v>1</v>
      </c>
      <c r="Y229" s="17">
        <v>1</v>
      </c>
      <c r="Z229" s="17">
        <v>0</v>
      </c>
      <c r="AA229" s="17">
        <v>1</v>
      </c>
      <c r="AB229" s="14">
        <v>2019</v>
      </c>
      <c r="AD229" s="76"/>
      <c r="AG229" s="2"/>
      <c r="AH229" s="11"/>
    </row>
    <row r="230" spans="2:34" ht="37.5" x14ac:dyDescent="0.35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3" t="s">
        <v>195</v>
      </c>
      <c r="T230" s="3" t="s">
        <v>28</v>
      </c>
      <c r="U230" s="14">
        <v>67</v>
      </c>
      <c r="V230" s="14">
        <v>80</v>
      </c>
      <c r="W230" s="14">
        <v>0</v>
      </c>
      <c r="X230" s="14">
        <v>90</v>
      </c>
      <c r="Y230" s="17">
        <v>95</v>
      </c>
      <c r="Z230" s="17">
        <v>0</v>
      </c>
      <c r="AA230" s="17">
        <f>SUM(U230:Z230)</f>
        <v>332</v>
      </c>
      <c r="AB230" s="14">
        <v>2019</v>
      </c>
      <c r="AD230" s="76"/>
      <c r="AG230" s="2"/>
      <c r="AH230" s="11"/>
    </row>
    <row r="231" spans="2:34" ht="56.25" x14ac:dyDescent="0.35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3" t="s">
        <v>200</v>
      </c>
      <c r="T231" s="3" t="s">
        <v>44</v>
      </c>
      <c r="U231" s="14">
        <v>1</v>
      </c>
      <c r="V231" s="14">
        <v>1</v>
      </c>
      <c r="W231" s="14">
        <v>1</v>
      </c>
      <c r="X231" s="14">
        <v>1</v>
      </c>
      <c r="Y231" s="17">
        <v>1</v>
      </c>
      <c r="Z231" s="17">
        <v>1</v>
      </c>
      <c r="AA231" s="17">
        <v>1</v>
      </c>
      <c r="AB231" s="14">
        <v>2020</v>
      </c>
      <c r="AD231" s="76"/>
      <c r="AG231" s="2"/>
      <c r="AH231" s="11"/>
    </row>
    <row r="232" spans="2:34" ht="37.5" x14ac:dyDescent="0.35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3" t="s">
        <v>201</v>
      </c>
      <c r="T232" s="3" t="s">
        <v>28</v>
      </c>
      <c r="U232" s="14">
        <v>29</v>
      </c>
      <c r="V232" s="14">
        <v>130</v>
      </c>
      <c r="W232" s="14">
        <v>130</v>
      </c>
      <c r="X232" s="14">
        <v>130</v>
      </c>
      <c r="Y232" s="17">
        <v>65</v>
      </c>
      <c r="Z232" s="17">
        <v>72</v>
      </c>
      <c r="AA232" s="17">
        <f>SUM(U232:Z232)</f>
        <v>556</v>
      </c>
      <c r="AB232" s="14">
        <v>2020</v>
      </c>
      <c r="AD232" s="76"/>
      <c r="AG232" s="2"/>
      <c r="AH232" s="11"/>
    </row>
    <row r="233" spans="2:34" ht="42.75" customHeight="1" x14ac:dyDescent="0.35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9" t="s">
        <v>202</v>
      </c>
      <c r="T233" s="20" t="s">
        <v>12</v>
      </c>
      <c r="U233" s="30">
        <v>0</v>
      </c>
      <c r="V233" s="30">
        <v>0</v>
      </c>
      <c r="W233" s="30">
        <v>0</v>
      </c>
      <c r="X233" s="30">
        <v>0</v>
      </c>
      <c r="Y233" s="41">
        <v>0</v>
      </c>
      <c r="Z233" s="41">
        <v>0</v>
      </c>
      <c r="AA233" s="41">
        <v>0</v>
      </c>
      <c r="AB233" s="23">
        <v>2020</v>
      </c>
      <c r="AD233" s="76"/>
      <c r="AG233" s="2"/>
      <c r="AH233" s="11"/>
    </row>
    <row r="234" spans="2:34" ht="75" x14ac:dyDescent="0.35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3" t="s">
        <v>203</v>
      </c>
      <c r="T234" s="3" t="s">
        <v>16</v>
      </c>
      <c r="U234" s="14">
        <v>49.5</v>
      </c>
      <c r="V234" s="15">
        <v>100</v>
      </c>
      <c r="W234" s="15">
        <v>100</v>
      </c>
      <c r="X234" s="15">
        <v>100</v>
      </c>
      <c r="Y234" s="15">
        <v>100</v>
      </c>
      <c r="Z234" s="15">
        <v>100</v>
      </c>
      <c r="AA234" s="15">
        <v>100</v>
      </c>
      <c r="AB234" s="14">
        <v>2020</v>
      </c>
      <c r="AD234" s="76"/>
      <c r="AG234" s="2"/>
      <c r="AH234" s="11"/>
    </row>
    <row r="235" spans="2:34" ht="115.5" customHeight="1" x14ac:dyDescent="0.35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3" t="s">
        <v>204</v>
      </c>
      <c r="T235" s="3" t="s">
        <v>32</v>
      </c>
      <c r="U235" s="14">
        <v>2</v>
      </c>
      <c r="V235" s="14">
        <v>2</v>
      </c>
      <c r="W235" s="14">
        <v>2</v>
      </c>
      <c r="X235" s="14">
        <v>2</v>
      </c>
      <c r="Y235" s="14">
        <v>2</v>
      </c>
      <c r="Z235" s="14">
        <v>2</v>
      </c>
      <c r="AA235" s="14" t="s">
        <v>205</v>
      </c>
      <c r="AB235" s="14">
        <v>2020</v>
      </c>
      <c r="AD235" s="76"/>
      <c r="AG235" s="2"/>
      <c r="AH235" s="11"/>
    </row>
    <row r="236" spans="2:34" ht="75" x14ac:dyDescent="0.35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3" t="s">
        <v>206</v>
      </c>
      <c r="T236" s="3" t="s">
        <v>44</v>
      </c>
      <c r="U236" s="14">
        <v>1</v>
      </c>
      <c r="V236" s="14">
        <v>1</v>
      </c>
      <c r="W236" s="14">
        <v>1</v>
      </c>
      <c r="X236" s="14">
        <v>1</v>
      </c>
      <c r="Y236" s="14">
        <v>1</v>
      </c>
      <c r="Z236" s="14">
        <v>1</v>
      </c>
      <c r="AA236" s="14">
        <v>1</v>
      </c>
      <c r="AB236" s="14">
        <v>2020</v>
      </c>
      <c r="AD236" s="76"/>
      <c r="AG236" s="2"/>
      <c r="AH236" s="11"/>
    </row>
    <row r="237" spans="2:34" ht="83.25" customHeight="1" x14ac:dyDescent="0.35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3" t="s">
        <v>207</v>
      </c>
      <c r="T237" s="3" t="s">
        <v>16</v>
      </c>
      <c r="U237" s="14">
        <v>49.5</v>
      </c>
      <c r="V237" s="15">
        <v>100</v>
      </c>
      <c r="W237" s="15">
        <v>100</v>
      </c>
      <c r="X237" s="15">
        <v>100</v>
      </c>
      <c r="Y237" s="15">
        <v>100</v>
      </c>
      <c r="Z237" s="15">
        <v>100</v>
      </c>
      <c r="AA237" s="15">
        <v>100</v>
      </c>
      <c r="AB237" s="14">
        <v>2020</v>
      </c>
      <c r="AD237" s="76"/>
      <c r="AG237" s="2"/>
      <c r="AH237" s="11"/>
    </row>
    <row r="238" spans="2:34" ht="115.5" customHeight="1" x14ac:dyDescent="0.35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3" t="s">
        <v>208</v>
      </c>
      <c r="T238" s="3" t="s">
        <v>44</v>
      </c>
      <c r="U238" s="14">
        <v>1</v>
      </c>
      <c r="V238" s="14">
        <v>1</v>
      </c>
      <c r="W238" s="14">
        <v>1</v>
      </c>
      <c r="X238" s="14">
        <v>1</v>
      </c>
      <c r="Y238" s="14">
        <v>1</v>
      </c>
      <c r="Z238" s="55">
        <v>1</v>
      </c>
      <c r="AA238" s="14">
        <v>1</v>
      </c>
      <c r="AB238" s="14">
        <v>2020</v>
      </c>
      <c r="AD238" s="76"/>
      <c r="AG238" s="2"/>
      <c r="AH238" s="11"/>
    </row>
    <row r="239" spans="2:34" ht="96" customHeight="1" x14ac:dyDescent="0.35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3" t="s">
        <v>209</v>
      </c>
      <c r="T239" s="3" t="s">
        <v>32</v>
      </c>
      <c r="U239" s="14">
        <v>2</v>
      </c>
      <c r="V239" s="14">
        <v>2</v>
      </c>
      <c r="W239" s="14">
        <v>2</v>
      </c>
      <c r="X239" s="14">
        <v>2</v>
      </c>
      <c r="Y239" s="14">
        <v>2</v>
      </c>
      <c r="Z239" s="55">
        <v>2</v>
      </c>
      <c r="AA239" s="14" t="s">
        <v>205</v>
      </c>
      <c r="AB239" s="14">
        <v>2020</v>
      </c>
      <c r="AD239" s="76"/>
      <c r="AG239" s="2"/>
      <c r="AH239" s="11"/>
    </row>
    <row r="240" spans="2:34" ht="37.5" x14ac:dyDescent="0.35">
      <c r="B240" s="12">
        <v>0</v>
      </c>
      <c r="C240" s="12">
        <v>1</v>
      </c>
      <c r="D240" s="12">
        <v>1</v>
      </c>
      <c r="E240" s="12">
        <v>0</v>
      </c>
      <c r="F240" s="12">
        <v>7</v>
      </c>
      <c r="G240" s="12">
        <v>0</v>
      </c>
      <c r="H240" s="12">
        <v>0</v>
      </c>
      <c r="I240" s="12">
        <v>0</v>
      </c>
      <c r="J240" s="12">
        <v>1</v>
      </c>
      <c r="K240" s="12">
        <v>2</v>
      </c>
      <c r="L240" s="12">
        <v>0</v>
      </c>
      <c r="M240" s="12">
        <v>8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9" t="s">
        <v>210</v>
      </c>
      <c r="T240" s="20" t="s">
        <v>12</v>
      </c>
      <c r="U240" s="21">
        <f>U243+U244+U247+U249+U251</f>
        <v>92012</v>
      </c>
      <c r="V240" s="21">
        <f>V243+V244+V247+V249+V251</f>
        <v>62115.9</v>
      </c>
      <c r="W240" s="21">
        <f>W243+W244+W247+W249+W251</f>
        <v>69666.400000000009</v>
      </c>
      <c r="X240" s="21">
        <f>X243+X244+X247+X249+X251</f>
        <v>93791.700000000012</v>
      </c>
      <c r="Y240" s="21">
        <f>Y243+Y244+Y247+Y249+Y251</f>
        <v>96921.3</v>
      </c>
      <c r="Z240" s="79">
        <f>Z243+Z244+Z245+Z247+Z249+Z251</f>
        <v>173357.8</v>
      </c>
      <c r="AA240" s="79">
        <f>AA243+AA244+AA245+AA247+AA249+AA251</f>
        <v>587865.09999999986</v>
      </c>
      <c r="AB240" s="23">
        <v>2020</v>
      </c>
      <c r="AD240" s="76"/>
      <c r="AG240" s="2"/>
      <c r="AH240" s="11"/>
    </row>
    <row r="241" spans="2:34" ht="56.25" x14ac:dyDescent="0.35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3" t="s">
        <v>211</v>
      </c>
      <c r="T241" s="3" t="s">
        <v>16</v>
      </c>
      <c r="U241" s="15">
        <v>75</v>
      </c>
      <c r="V241" s="15">
        <v>76</v>
      </c>
      <c r="W241" s="15">
        <v>77</v>
      </c>
      <c r="X241" s="15">
        <v>78</v>
      </c>
      <c r="Y241" s="15">
        <v>79</v>
      </c>
      <c r="Z241" s="56">
        <v>80</v>
      </c>
      <c r="AA241" s="56">
        <v>80</v>
      </c>
      <c r="AB241" s="14">
        <v>2020</v>
      </c>
      <c r="AD241" s="76"/>
      <c r="AG241" s="2"/>
      <c r="AH241" s="11"/>
    </row>
    <row r="242" spans="2:34" ht="37.5" x14ac:dyDescent="0.35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3" t="s">
        <v>212</v>
      </c>
      <c r="T242" s="3" t="s">
        <v>32</v>
      </c>
      <c r="U242" s="14">
        <v>1</v>
      </c>
      <c r="V242" s="14">
        <v>1</v>
      </c>
      <c r="W242" s="14">
        <v>1</v>
      </c>
      <c r="X242" s="14">
        <v>0</v>
      </c>
      <c r="Y242" s="14">
        <v>0</v>
      </c>
      <c r="Z242" s="55">
        <v>0</v>
      </c>
      <c r="AA242" s="55">
        <f>SUM(U242:Z242)</f>
        <v>3</v>
      </c>
      <c r="AB242" s="14">
        <v>2017</v>
      </c>
      <c r="AD242" s="76"/>
      <c r="AG242" s="2"/>
      <c r="AH242" s="11"/>
    </row>
    <row r="243" spans="2:34" ht="23.25" customHeight="1" x14ac:dyDescent="0.35">
      <c r="B243" s="12">
        <v>0</v>
      </c>
      <c r="C243" s="12">
        <v>1</v>
      </c>
      <c r="D243" s="12">
        <v>1</v>
      </c>
      <c r="E243" s="12">
        <v>0</v>
      </c>
      <c r="F243" s="12">
        <v>7</v>
      </c>
      <c r="G243" s="12">
        <v>0</v>
      </c>
      <c r="H243" s="12">
        <v>2</v>
      </c>
      <c r="I243" s="12">
        <v>0</v>
      </c>
      <c r="J243" s="12">
        <v>1</v>
      </c>
      <c r="K243" s="12">
        <v>2</v>
      </c>
      <c r="L243" s="12">
        <v>0</v>
      </c>
      <c r="M243" s="12">
        <v>8</v>
      </c>
      <c r="N243" s="12" t="s">
        <v>36</v>
      </c>
      <c r="O243" s="12">
        <v>0</v>
      </c>
      <c r="P243" s="12">
        <v>2</v>
      </c>
      <c r="Q243" s="12">
        <v>3</v>
      </c>
      <c r="R243" s="12">
        <v>0</v>
      </c>
      <c r="S243" s="143" t="s">
        <v>213</v>
      </c>
      <c r="T243" s="130" t="s">
        <v>12</v>
      </c>
      <c r="U243" s="27">
        <v>46005</v>
      </c>
      <c r="V243" s="27">
        <v>19734.599999999999</v>
      </c>
      <c r="W243" s="27">
        <v>21072</v>
      </c>
      <c r="X243" s="27">
        <v>45629.7</v>
      </c>
      <c r="Y243" s="27">
        <v>47467.8</v>
      </c>
      <c r="Z243" s="77">
        <v>34422.699999999997</v>
      </c>
      <c r="AA243" s="77">
        <f>U243+V243+W243+X243+Y243+Z243</f>
        <v>214331.8</v>
      </c>
      <c r="AB243" s="14">
        <v>2020</v>
      </c>
      <c r="AD243" s="76"/>
      <c r="AG243" s="2"/>
      <c r="AH243" s="11"/>
    </row>
    <row r="244" spans="2:34" x14ac:dyDescent="0.35">
      <c r="B244" s="12">
        <v>0</v>
      </c>
      <c r="C244" s="12">
        <v>1</v>
      </c>
      <c r="D244" s="12">
        <v>1</v>
      </c>
      <c r="E244" s="12">
        <v>0</v>
      </c>
      <c r="F244" s="12">
        <v>7</v>
      </c>
      <c r="G244" s="12">
        <v>0</v>
      </c>
      <c r="H244" s="12">
        <v>2</v>
      </c>
      <c r="I244" s="12">
        <v>0</v>
      </c>
      <c r="J244" s="12">
        <v>1</v>
      </c>
      <c r="K244" s="12">
        <v>2</v>
      </c>
      <c r="L244" s="12">
        <v>0</v>
      </c>
      <c r="M244" s="12">
        <v>8</v>
      </c>
      <c r="N244" s="12">
        <v>1</v>
      </c>
      <c r="O244" s="12">
        <v>0</v>
      </c>
      <c r="P244" s="12">
        <v>2</v>
      </c>
      <c r="Q244" s="12">
        <v>3</v>
      </c>
      <c r="R244" s="12">
        <v>0</v>
      </c>
      <c r="S244" s="144"/>
      <c r="T244" s="119"/>
      <c r="U244" s="27">
        <v>28664</v>
      </c>
      <c r="V244" s="27">
        <v>28360</v>
      </c>
      <c r="W244" s="27">
        <v>37142.1</v>
      </c>
      <c r="X244" s="27">
        <v>38355.9</v>
      </c>
      <c r="Y244" s="27">
        <v>39412</v>
      </c>
      <c r="Z244" s="77">
        <v>27099.8</v>
      </c>
      <c r="AA244" s="77">
        <f>U244+V244+W244+X244+Y244+Z244</f>
        <v>199033.8</v>
      </c>
      <c r="AB244" s="14">
        <v>2020</v>
      </c>
      <c r="AC244" s="68"/>
      <c r="AD244" s="76"/>
      <c r="AG244" s="2"/>
      <c r="AH244" s="11"/>
    </row>
    <row r="245" spans="2:34" x14ac:dyDescent="0.35">
      <c r="B245" s="59">
        <v>0</v>
      </c>
      <c r="C245" s="59">
        <v>1</v>
      </c>
      <c r="D245" s="59">
        <v>1</v>
      </c>
      <c r="E245" s="59">
        <v>0</v>
      </c>
      <c r="F245" s="59">
        <v>7</v>
      </c>
      <c r="G245" s="59">
        <v>0</v>
      </c>
      <c r="H245" s="59">
        <v>2</v>
      </c>
      <c r="I245" s="59">
        <v>0</v>
      </c>
      <c r="J245" s="59">
        <v>1</v>
      </c>
      <c r="K245" s="59">
        <v>2</v>
      </c>
      <c r="L245" s="59">
        <v>0</v>
      </c>
      <c r="M245" s="59">
        <v>8</v>
      </c>
      <c r="N245" s="59" t="s">
        <v>79</v>
      </c>
      <c r="O245" s="59">
        <v>3</v>
      </c>
      <c r="P245" s="59">
        <v>0</v>
      </c>
      <c r="Q245" s="59">
        <v>4</v>
      </c>
      <c r="R245" s="59">
        <v>0</v>
      </c>
      <c r="S245" s="145"/>
      <c r="T245" s="112"/>
      <c r="U245" s="27"/>
      <c r="V245" s="27"/>
      <c r="W245" s="27"/>
      <c r="X245" s="27"/>
      <c r="Y245" s="27"/>
      <c r="Z245" s="77">
        <v>97866.8</v>
      </c>
      <c r="AA245" s="77">
        <f>U245+V245+W245+X245+Y245+Z245</f>
        <v>97866.8</v>
      </c>
      <c r="AB245" s="14">
        <v>2020</v>
      </c>
      <c r="AC245" s="68"/>
      <c r="AD245" s="76"/>
      <c r="AG245" s="2"/>
      <c r="AH245" s="11"/>
    </row>
    <row r="246" spans="2:34" ht="37.5" x14ac:dyDescent="0.35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3" t="s">
        <v>214</v>
      </c>
      <c r="T246" s="3" t="s">
        <v>16</v>
      </c>
      <c r="U246" s="15">
        <v>100</v>
      </c>
      <c r="V246" s="15">
        <v>100</v>
      </c>
      <c r="W246" s="15">
        <v>100</v>
      </c>
      <c r="X246" s="15">
        <v>100</v>
      </c>
      <c r="Y246" s="15">
        <v>100</v>
      </c>
      <c r="Z246" s="56">
        <v>100</v>
      </c>
      <c r="AA246" s="56">
        <v>100</v>
      </c>
      <c r="AB246" s="14">
        <v>2020</v>
      </c>
      <c r="AD246" s="76"/>
      <c r="AG246" s="2"/>
      <c r="AH246" s="11"/>
    </row>
    <row r="247" spans="2:34" ht="37.5" x14ac:dyDescent="0.35">
      <c r="B247" s="12">
        <v>0</v>
      </c>
      <c r="C247" s="12">
        <v>1</v>
      </c>
      <c r="D247" s="12">
        <v>1</v>
      </c>
      <c r="E247" s="12">
        <v>0</v>
      </c>
      <c r="F247" s="12">
        <v>7</v>
      </c>
      <c r="G247" s="12">
        <v>0</v>
      </c>
      <c r="H247" s="12">
        <v>2</v>
      </c>
      <c r="I247" s="12">
        <v>0</v>
      </c>
      <c r="J247" s="12">
        <v>1</v>
      </c>
      <c r="K247" s="12">
        <v>2</v>
      </c>
      <c r="L247" s="12">
        <v>0</v>
      </c>
      <c r="M247" s="12">
        <v>8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3" t="s">
        <v>215</v>
      </c>
      <c r="T247" s="3" t="s">
        <v>12</v>
      </c>
      <c r="U247" s="27">
        <v>11064</v>
      </c>
      <c r="V247" s="27">
        <v>10926</v>
      </c>
      <c r="W247" s="27">
        <v>10926</v>
      </c>
      <c r="X247" s="27">
        <v>9603</v>
      </c>
      <c r="Y247" s="27">
        <v>10032.5</v>
      </c>
      <c r="Z247" s="77">
        <v>9549</v>
      </c>
      <c r="AA247" s="77">
        <f>U247+V247+W247+X247+Y247+Z247</f>
        <v>62100.5</v>
      </c>
      <c r="AB247" s="14">
        <v>2020</v>
      </c>
      <c r="AD247" s="76"/>
      <c r="AG247" s="2"/>
      <c r="AH247" s="11"/>
    </row>
    <row r="248" spans="2:34" ht="56.25" x14ac:dyDescent="0.35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3" t="s">
        <v>216</v>
      </c>
      <c r="T248" s="3" t="s">
        <v>16</v>
      </c>
      <c r="U248" s="15">
        <v>100</v>
      </c>
      <c r="V248" s="15">
        <v>100</v>
      </c>
      <c r="W248" s="15">
        <v>100</v>
      </c>
      <c r="X248" s="15">
        <v>100</v>
      </c>
      <c r="Y248" s="15">
        <v>100</v>
      </c>
      <c r="Z248" s="56">
        <v>100</v>
      </c>
      <c r="AA248" s="56">
        <v>100</v>
      </c>
      <c r="AB248" s="14">
        <v>2020</v>
      </c>
      <c r="AD248" s="76"/>
      <c r="AG248" s="2"/>
      <c r="AH248" s="11"/>
    </row>
    <row r="249" spans="2:34" ht="60" customHeight="1" x14ac:dyDescent="0.35">
      <c r="B249" s="12">
        <v>0</v>
      </c>
      <c r="C249" s="12">
        <v>1</v>
      </c>
      <c r="D249" s="12">
        <v>1</v>
      </c>
      <c r="E249" s="12">
        <v>0</v>
      </c>
      <c r="F249" s="12">
        <v>7</v>
      </c>
      <c r="G249" s="12">
        <v>0</v>
      </c>
      <c r="H249" s="12">
        <v>2</v>
      </c>
      <c r="I249" s="12">
        <v>0</v>
      </c>
      <c r="J249" s="12">
        <v>1</v>
      </c>
      <c r="K249" s="12">
        <v>2</v>
      </c>
      <c r="L249" s="12">
        <v>0</v>
      </c>
      <c r="M249" s="12">
        <v>8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26" t="s">
        <v>217</v>
      </c>
      <c r="T249" s="3" t="s">
        <v>12</v>
      </c>
      <c r="U249" s="27">
        <v>6249</v>
      </c>
      <c r="V249" s="27">
        <v>3095.3</v>
      </c>
      <c r="W249" s="27">
        <v>496.3</v>
      </c>
      <c r="X249" s="27">
        <v>173.1</v>
      </c>
      <c r="Y249" s="27">
        <v>0</v>
      </c>
      <c r="Z249" s="77">
        <v>4410.5</v>
      </c>
      <c r="AA249" s="77">
        <f>U249+V249+W249+X249+Y249+Z249</f>
        <v>14424.199999999999</v>
      </c>
      <c r="AB249" s="14">
        <v>2020</v>
      </c>
      <c r="AD249" s="76"/>
      <c r="AG249" s="2"/>
      <c r="AH249" s="11"/>
    </row>
    <row r="250" spans="2:34" ht="75" x14ac:dyDescent="0.35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3" t="s">
        <v>218</v>
      </c>
      <c r="T250" s="3" t="s">
        <v>32</v>
      </c>
      <c r="U250" s="14">
        <v>1</v>
      </c>
      <c r="V250" s="14">
        <v>1</v>
      </c>
      <c r="W250" s="14">
        <v>1</v>
      </c>
      <c r="X250" s="14">
        <v>1</v>
      </c>
      <c r="Y250" s="14">
        <v>0</v>
      </c>
      <c r="Z250" s="14">
        <v>1</v>
      </c>
      <c r="AA250" s="14">
        <f>SUM(U250:Z250)</f>
        <v>5</v>
      </c>
      <c r="AB250" s="14">
        <v>2020</v>
      </c>
      <c r="AD250" s="76"/>
      <c r="AG250" s="2"/>
      <c r="AH250" s="11"/>
    </row>
    <row r="251" spans="2:34" ht="37.5" x14ac:dyDescent="0.35">
      <c r="B251" s="12">
        <v>0</v>
      </c>
      <c r="C251" s="12">
        <v>1</v>
      </c>
      <c r="D251" s="12">
        <v>1</v>
      </c>
      <c r="E251" s="12">
        <v>0</v>
      </c>
      <c r="F251" s="12">
        <v>7</v>
      </c>
      <c r="G251" s="12">
        <v>0</v>
      </c>
      <c r="H251" s="12">
        <v>9</v>
      </c>
      <c r="I251" s="12">
        <v>0</v>
      </c>
      <c r="J251" s="12">
        <v>1</v>
      </c>
      <c r="K251" s="12">
        <v>2</v>
      </c>
      <c r="L251" s="12">
        <v>0</v>
      </c>
      <c r="M251" s="12">
        <v>8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3" t="s">
        <v>219</v>
      </c>
      <c r="T251" s="3" t="s">
        <v>12</v>
      </c>
      <c r="U251" s="31">
        <v>30</v>
      </c>
      <c r="V251" s="31">
        <v>0</v>
      </c>
      <c r="W251" s="31">
        <v>30</v>
      </c>
      <c r="X251" s="31">
        <v>30</v>
      </c>
      <c r="Y251" s="31">
        <v>9</v>
      </c>
      <c r="Z251" s="58">
        <v>9</v>
      </c>
      <c r="AA251" s="58">
        <f>U251+V251+W251+X251+Y251+Z251</f>
        <v>108</v>
      </c>
      <c r="AB251" s="14">
        <v>2020</v>
      </c>
      <c r="AD251" s="76"/>
      <c r="AG251" s="2"/>
      <c r="AH251" s="11"/>
    </row>
    <row r="252" spans="2:34" ht="56.25" x14ac:dyDescent="0.35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3" t="s">
        <v>220</v>
      </c>
      <c r="T252" s="3" t="s">
        <v>32</v>
      </c>
      <c r="U252" s="14">
        <v>50</v>
      </c>
      <c r="V252" s="14">
        <v>0</v>
      </c>
      <c r="W252" s="14">
        <v>53</v>
      </c>
      <c r="X252" s="14">
        <v>53</v>
      </c>
      <c r="Y252" s="17">
        <v>51</v>
      </c>
      <c r="Z252" s="55">
        <v>52</v>
      </c>
      <c r="AA252" s="55">
        <v>52</v>
      </c>
      <c r="AB252" s="14">
        <v>2020</v>
      </c>
      <c r="AD252" s="76"/>
      <c r="AG252" s="2"/>
      <c r="AH252" s="11"/>
    </row>
    <row r="253" spans="2:34" ht="56.25" x14ac:dyDescent="0.35">
      <c r="B253" s="12">
        <v>0</v>
      </c>
      <c r="C253" s="12">
        <v>1</v>
      </c>
      <c r="D253" s="12">
        <v>1</v>
      </c>
      <c r="E253" s="12">
        <v>0</v>
      </c>
      <c r="F253" s="12">
        <v>7</v>
      </c>
      <c r="G253" s="12">
        <v>0</v>
      </c>
      <c r="H253" s="12">
        <v>2</v>
      </c>
      <c r="I253" s="12">
        <v>0</v>
      </c>
      <c r="J253" s="12">
        <v>1</v>
      </c>
      <c r="K253" s="12">
        <v>2</v>
      </c>
      <c r="L253" s="12">
        <v>0</v>
      </c>
      <c r="M253" s="12">
        <v>9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9" t="s">
        <v>221</v>
      </c>
      <c r="T253" s="20" t="s">
        <v>12</v>
      </c>
      <c r="U253" s="79">
        <f>U256+U258+U260+U262+U266+U267+U268+U269</f>
        <v>11305.2</v>
      </c>
      <c r="V253" s="79">
        <f>V256+V258+V260+V262+V266+V267+V268+V269</f>
        <v>6787.7</v>
      </c>
      <c r="W253" s="79">
        <f>W256+W258+W260+W262+W266+W267+W268+W269</f>
        <v>2870.9999999999995</v>
      </c>
      <c r="X253" s="79">
        <f>X256+X258+X260+X262+X266+X267+X268+X269</f>
        <v>2565.1999999999998</v>
      </c>
      <c r="Y253" s="79">
        <f>Y256+Y258+Y260+Y262+Y266+Y267+Y268+Y269</f>
        <v>356.70000000000005</v>
      </c>
      <c r="Z253" s="79">
        <f>Z262+Z263+Z264</f>
        <v>1627.1999999999998</v>
      </c>
      <c r="AA253" s="79">
        <f>U253+V253+W253+X253+Y253+Z253</f>
        <v>25513.000000000004</v>
      </c>
      <c r="AB253" s="23">
        <v>2020</v>
      </c>
      <c r="AG253" s="2"/>
      <c r="AH253" s="11"/>
    </row>
    <row r="254" spans="2:34" ht="75" x14ac:dyDescent="0.35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3" t="s">
        <v>222</v>
      </c>
      <c r="T254" s="3" t="s">
        <v>32</v>
      </c>
      <c r="U254" s="55">
        <v>3</v>
      </c>
      <c r="V254" s="55">
        <v>0</v>
      </c>
      <c r="W254" s="55">
        <v>2</v>
      </c>
      <c r="X254" s="55">
        <v>0</v>
      </c>
      <c r="Y254" s="55">
        <v>0</v>
      </c>
      <c r="Z254" s="55">
        <v>0</v>
      </c>
      <c r="AA254" s="55">
        <f>U254+V254+W254+X254+Y254+Z254</f>
        <v>5</v>
      </c>
      <c r="AB254" s="14">
        <v>2017</v>
      </c>
      <c r="AD254" s="76"/>
      <c r="AG254" s="2"/>
      <c r="AH254" s="11"/>
    </row>
    <row r="255" spans="2:34" ht="75" x14ac:dyDescent="0.35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3" t="s">
        <v>223</v>
      </c>
      <c r="T255" s="3" t="s">
        <v>32</v>
      </c>
      <c r="U255" s="14">
        <v>54</v>
      </c>
      <c r="V255" s="14">
        <v>53</v>
      </c>
      <c r="W255" s="14">
        <v>4</v>
      </c>
      <c r="X255" s="14">
        <v>5</v>
      </c>
      <c r="Y255" s="17">
        <v>2</v>
      </c>
      <c r="Z255" s="17">
        <v>2</v>
      </c>
      <c r="AA255" s="17">
        <f>U255+V255+W255+X255+Y255+Z255</f>
        <v>120</v>
      </c>
      <c r="AB255" s="14">
        <v>2020</v>
      </c>
      <c r="AD255" s="76"/>
      <c r="AG255" s="2"/>
      <c r="AH255" s="11"/>
    </row>
    <row r="256" spans="2:34" ht="39.75" customHeight="1" x14ac:dyDescent="0.35">
      <c r="B256" s="12">
        <v>0</v>
      </c>
      <c r="C256" s="12">
        <v>1</v>
      </c>
      <c r="D256" s="12">
        <v>1</v>
      </c>
      <c r="E256" s="12">
        <v>0</v>
      </c>
      <c r="F256" s="12">
        <v>7</v>
      </c>
      <c r="G256" s="12">
        <v>0</v>
      </c>
      <c r="H256" s="12">
        <v>2</v>
      </c>
      <c r="I256" s="12">
        <v>0</v>
      </c>
      <c r="J256" s="12">
        <v>1</v>
      </c>
      <c r="K256" s="12">
        <v>2</v>
      </c>
      <c r="L256" s="12">
        <v>0</v>
      </c>
      <c r="M256" s="12">
        <v>9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3" t="s">
        <v>224</v>
      </c>
      <c r="T256" s="3" t="s">
        <v>12</v>
      </c>
      <c r="U256" s="27">
        <v>8517.7000000000007</v>
      </c>
      <c r="V256" s="27">
        <v>0</v>
      </c>
      <c r="W256" s="27">
        <v>982.3</v>
      </c>
      <c r="X256" s="27">
        <v>0</v>
      </c>
      <c r="Y256" s="28">
        <v>0</v>
      </c>
      <c r="Z256" s="28">
        <v>0</v>
      </c>
      <c r="AA256" s="28">
        <f t="shared" ref="AA256:AA258" si="23">U256+V256+W256+X256+Y256+Z256</f>
        <v>9500</v>
      </c>
      <c r="AB256" s="14">
        <v>2017</v>
      </c>
      <c r="AD256" s="76"/>
      <c r="AG256" s="2"/>
      <c r="AH256" s="11"/>
    </row>
    <row r="257" spans="2:34" ht="81.75" customHeight="1" x14ac:dyDescent="0.35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3" t="s">
        <v>225</v>
      </c>
      <c r="T257" s="3" t="s">
        <v>32</v>
      </c>
      <c r="U257" s="14">
        <v>3</v>
      </c>
      <c r="V257" s="14">
        <v>0</v>
      </c>
      <c r="W257" s="14">
        <v>2</v>
      </c>
      <c r="X257" s="14">
        <v>0</v>
      </c>
      <c r="Y257" s="14">
        <v>0</v>
      </c>
      <c r="Z257" s="14">
        <v>0</v>
      </c>
      <c r="AA257" s="14">
        <f>SUM(U257:Z257)</f>
        <v>5</v>
      </c>
      <c r="AB257" s="14">
        <v>2017</v>
      </c>
      <c r="AD257" s="76"/>
      <c r="AG257" s="2"/>
      <c r="AH257" s="11"/>
    </row>
    <row r="258" spans="2:34" ht="75" x14ac:dyDescent="0.35">
      <c r="B258" s="12">
        <v>0</v>
      </c>
      <c r="C258" s="12">
        <v>1</v>
      </c>
      <c r="D258" s="12">
        <v>1</v>
      </c>
      <c r="E258" s="12">
        <v>0</v>
      </c>
      <c r="F258" s="12">
        <v>7</v>
      </c>
      <c r="G258" s="12">
        <v>0</v>
      </c>
      <c r="H258" s="12">
        <v>2</v>
      </c>
      <c r="I258" s="12">
        <v>0</v>
      </c>
      <c r="J258" s="12">
        <v>1</v>
      </c>
      <c r="K258" s="12">
        <v>2</v>
      </c>
      <c r="L258" s="12">
        <v>0</v>
      </c>
      <c r="M258" s="12">
        <v>9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3" t="s">
        <v>226</v>
      </c>
      <c r="T258" s="3" t="s">
        <v>12</v>
      </c>
      <c r="U258" s="27">
        <v>1388.4</v>
      </c>
      <c r="V258" s="27">
        <v>2878.9</v>
      </c>
      <c r="W258" s="27">
        <v>0</v>
      </c>
      <c r="X258" s="27">
        <v>0</v>
      </c>
      <c r="Y258" s="27">
        <v>0</v>
      </c>
      <c r="Z258" s="27">
        <v>0</v>
      </c>
      <c r="AA258" s="28">
        <f t="shared" si="23"/>
        <v>4267.3</v>
      </c>
      <c r="AB258" s="14">
        <v>2016</v>
      </c>
      <c r="AD258" s="76"/>
      <c r="AG258" s="2"/>
      <c r="AH258" s="11"/>
    </row>
    <row r="259" spans="2:34" ht="117" customHeight="1" x14ac:dyDescent="0.35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3" t="s">
        <v>227</v>
      </c>
      <c r="T259" s="3" t="s">
        <v>32</v>
      </c>
      <c r="U259" s="14">
        <v>54</v>
      </c>
      <c r="V259" s="14">
        <v>53</v>
      </c>
      <c r="W259" s="14">
        <v>0</v>
      </c>
      <c r="X259" s="14">
        <v>0</v>
      </c>
      <c r="Y259" s="14">
        <v>0</v>
      </c>
      <c r="Z259" s="14">
        <v>0</v>
      </c>
      <c r="AA259" s="14">
        <v>53</v>
      </c>
      <c r="AB259" s="14">
        <v>2016</v>
      </c>
      <c r="AD259" s="76"/>
      <c r="AG259" s="2"/>
      <c r="AH259" s="11"/>
    </row>
    <row r="260" spans="2:34" ht="37.5" x14ac:dyDescent="0.35">
      <c r="B260" s="12">
        <v>0</v>
      </c>
      <c r="C260" s="12">
        <v>1</v>
      </c>
      <c r="D260" s="12">
        <v>1</v>
      </c>
      <c r="E260" s="12">
        <v>0</v>
      </c>
      <c r="F260" s="12">
        <v>7</v>
      </c>
      <c r="G260" s="12">
        <v>0</v>
      </c>
      <c r="H260" s="12">
        <v>2</v>
      </c>
      <c r="I260" s="12">
        <v>0</v>
      </c>
      <c r="J260" s="12">
        <v>1</v>
      </c>
      <c r="K260" s="12">
        <v>2</v>
      </c>
      <c r="L260" s="12">
        <v>0</v>
      </c>
      <c r="M260" s="12">
        <v>9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3" t="s">
        <v>228</v>
      </c>
      <c r="T260" s="3" t="s">
        <v>12</v>
      </c>
      <c r="U260" s="27">
        <v>450.4</v>
      </c>
      <c r="V260" s="27">
        <v>701.8</v>
      </c>
      <c r="W260" s="27">
        <v>0</v>
      </c>
      <c r="X260" s="27">
        <v>0</v>
      </c>
      <c r="Y260" s="27">
        <v>0</v>
      </c>
      <c r="Z260" s="27">
        <v>0</v>
      </c>
      <c r="AA260" s="27">
        <f>U260+V260+W260+X260+Y260+Z260</f>
        <v>1152.1999999999998</v>
      </c>
      <c r="AB260" s="14">
        <v>2016</v>
      </c>
      <c r="AD260" s="76"/>
      <c r="AG260" s="2"/>
      <c r="AH260" s="11"/>
    </row>
    <row r="261" spans="2:34" ht="61.5" customHeight="1" x14ac:dyDescent="0.35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3" t="s">
        <v>229</v>
      </c>
      <c r="T261" s="3" t="s">
        <v>32</v>
      </c>
      <c r="U261" s="14">
        <v>54</v>
      </c>
      <c r="V261" s="14">
        <v>53</v>
      </c>
      <c r="W261" s="14">
        <v>0</v>
      </c>
      <c r="X261" s="14">
        <v>0</v>
      </c>
      <c r="Y261" s="14">
        <v>0</v>
      </c>
      <c r="Z261" s="14">
        <v>0</v>
      </c>
      <c r="AA261" s="14">
        <v>53</v>
      </c>
      <c r="AB261" s="14">
        <v>2016</v>
      </c>
      <c r="AD261" s="76"/>
      <c r="AG261" s="2"/>
      <c r="AH261" s="11"/>
    </row>
    <row r="262" spans="2:34" ht="37.5" customHeight="1" x14ac:dyDescent="0.35">
      <c r="B262" s="43">
        <v>0</v>
      </c>
      <c r="C262" s="43">
        <v>1</v>
      </c>
      <c r="D262" s="43">
        <v>1</v>
      </c>
      <c r="E262" s="43">
        <v>0</v>
      </c>
      <c r="F262" s="43">
        <v>7</v>
      </c>
      <c r="G262" s="43">
        <v>0</v>
      </c>
      <c r="H262" s="43">
        <v>2</v>
      </c>
      <c r="I262" s="43">
        <v>0</v>
      </c>
      <c r="J262" s="43">
        <v>1</v>
      </c>
      <c r="K262" s="43">
        <v>2</v>
      </c>
      <c r="L262" s="43">
        <v>0</v>
      </c>
      <c r="M262" s="43">
        <v>9</v>
      </c>
      <c r="N262" s="43">
        <v>0</v>
      </c>
      <c r="O262" s="43">
        <v>0</v>
      </c>
      <c r="P262" s="43">
        <v>0</v>
      </c>
      <c r="Q262" s="43">
        <v>0</v>
      </c>
      <c r="R262" s="43">
        <v>0</v>
      </c>
      <c r="S262" s="134" t="s">
        <v>230</v>
      </c>
      <c r="T262" s="137" t="s">
        <v>12</v>
      </c>
      <c r="U262" s="32">
        <v>525.20000000000005</v>
      </c>
      <c r="V262" s="32">
        <v>307.5</v>
      </c>
      <c r="W262" s="28">
        <v>1489.1</v>
      </c>
      <c r="X262" s="28">
        <v>1477.1</v>
      </c>
      <c r="Y262" s="28">
        <v>0</v>
      </c>
      <c r="Z262" s="77">
        <v>381.5</v>
      </c>
      <c r="AA262" s="27">
        <f>U262+V262+W262+X262+Y262+Z262</f>
        <v>4180.3999999999996</v>
      </c>
      <c r="AB262" s="17">
        <v>2020</v>
      </c>
      <c r="AC262" s="60"/>
      <c r="AG262" s="2"/>
      <c r="AH262" s="11"/>
    </row>
    <row r="263" spans="2:34" ht="37.5" customHeight="1" x14ac:dyDescent="0.35">
      <c r="B263" s="43">
        <v>0</v>
      </c>
      <c r="C263" s="43">
        <v>1</v>
      </c>
      <c r="D263" s="43">
        <v>1</v>
      </c>
      <c r="E263" s="43">
        <v>0</v>
      </c>
      <c r="F263" s="43">
        <v>7</v>
      </c>
      <c r="G263" s="43">
        <v>0</v>
      </c>
      <c r="H263" s="43">
        <v>2</v>
      </c>
      <c r="I263" s="43">
        <v>0</v>
      </c>
      <c r="J263" s="43">
        <v>1</v>
      </c>
      <c r="K263" s="43">
        <v>2</v>
      </c>
      <c r="L263" s="43">
        <v>0</v>
      </c>
      <c r="M263" s="43">
        <v>9</v>
      </c>
      <c r="N263" s="43" t="s">
        <v>36</v>
      </c>
      <c r="O263" s="43">
        <v>0</v>
      </c>
      <c r="P263" s="43">
        <v>4</v>
      </c>
      <c r="Q263" s="43">
        <v>4</v>
      </c>
      <c r="R263" s="43">
        <v>0</v>
      </c>
      <c r="S263" s="135"/>
      <c r="T263" s="138"/>
      <c r="U263" s="32">
        <v>0</v>
      </c>
      <c r="V263" s="32">
        <v>0</v>
      </c>
      <c r="W263" s="32">
        <v>0</v>
      </c>
      <c r="X263" s="32">
        <v>0</v>
      </c>
      <c r="Y263" s="32">
        <v>0</v>
      </c>
      <c r="Z263" s="77">
        <v>632.29999999999995</v>
      </c>
      <c r="AA263" s="27">
        <f>U263+V263+W263+X263+Y263+Z263</f>
        <v>632.29999999999995</v>
      </c>
      <c r="AB263" s="17">
        <v>2020</v>
      </c>
      <c r="AC263" s="63"/>
      <c r="AG263" s="2"/>
      <c r="AH263" s="11"/>
    </row>
    <row r="264" spans="2:34" ht="22.5" x14ac:dyDescent="0.35">
      <c r="B264" s="43">
        <v>0</v>
      </c>
      <c r="C264" s="43">
        <v>1</v>
      </c>
      <c r="D264" s="43">
        <v>1</v>
      </c>
      <c r="E264" s="43">
        <v>0</v>
      </c>
      <c r="F264" s="43">
        <v>7</v>
      </c>
      <c r="G264" s="43">
        <v>0</v>
      </c>
      <c r="H264" s="43">
        <v>2</v>
      </c>
      <c r="I264" s="43">
        <v>0</v>
      </c>
      <c r="J264" s="43">
        <v>1</v>
      </c>
      <c r="K264" s="43">
        <v>2</v>
      </c>
      <c r="L264" s="43">
        <v>0</v>
      </c>
      <c r="M264" s="43">
        <v>9</v>
      </c>
      <c r="N264" s="43">
        <v>1</v>
      </c>
      <c r="O264" s="43">
        <v>0</v>
      </c>
      <c r="P264" s="43">
        <v>4</v>
      </c>
      <c r="Q264" s="43">
        <v>4</v>
      </c>
      <c r="R264" s="43">
        <v>0</v>
      </c>
      <c r="S264" s="136"/>
      <c r="T264" s="139"/>
      <c r="U264" s="32">
        <v>0</v>
      </c>
      <c r="V264" s="32">
        <v>0</v>
      </c>
      <c r="W264" s="32">
        <v>0</v>
      </c>
      <c r="X264" s="32">
        <v>0</v>
      </c>
      <c r="Y264" s="32">
        <v>0</v>
      </c>
      <c r="Z264" s="77">
        <v>613.4</v>
      </c>
      <c r="AA264" s="27">
        <f>U264+V264+W264+X264+Y264+Z264</f>
        <v>613.4</v>
      </c>
      <c r="AB264" s="17">
        <v>2020</v>
      </c>
      <c r="AC264" s="63"/>
      <c r="AG264" s="2"/>
      <c r="AH264" s="11"/>
    </row>
    <row r="265" spans="2:34" ht="75" x14ac:dyDescent="0.35"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36" t="s">
        <v>231</v>
      </c>
      <c r="T265" s="44" t="s">
        <v>32</v>
      </c>
      <c r="U265" s="17">
        <v>4</v>
      </c>
      <c r="V265" s="17">
        <v>7</v>
      </c>
      <c r="W265" s="17">
        <v>5</v>
      </c>
      <c r="X265" s="17">
        <v>4</v>
      </c>
      <c r="Y265" s="17">
        <v>0</v>
      </c>
      <c r="Z265" s="17">
        <v>2</v>
      </c>
      <c r="AA265" s="17">
        <f>SUM(U265:Z265)</f>
        <v>22</v>
      </c>
      <c r="AB265" s="17">
        <v>2020</v>
      </c>
      <c r="AG265" s="2"/>
      <c r="AH265" s="11"/>
    </row>
    <row r="266" spans="2:34" ht="19.5" customHeight="1" x14ac:dyDescent="0.35">
      <c r="B266" s="43">
        <v>0</v>
      </c>
      <c r="C266" s="43">
        <v>1</v>
      </c>
      <c r="D266" s="43">
        <v>1</v>
      </c>
      <c r="E266" s="43">
        <v>0</v>
      </c>
      <c r="F266" s="43">
        <v>7</v>
      </c>
      <c r="G266" s="43">
        <v>0</v>
      </c>
      <c r="H266" s="43">
        <v>2</v>
      </c>
      <c r="I266" s="43">
        <v>0</v>
      </c>
      <c r="J266" s="43">
        <v>1</v>
      </c>
      <c r="K266" s="43">
        <v>2</v>
      </c>
      <c r="L266" s="43">
        <v>0</v>
      </c>
      <c r="M266" s="43">
        <v>9</v>
      </c>
      <c r="N266" s="43" t="s">
        <v>36</v>
      </c>
      <c r="O266" s="43">
        <v>0</v>
      </c>
      <c r="P266" s="43">
        <v>2</v>
      </c>
      <c r="Q266" s="43">
        <v>7</v>
      </c>
      <c r="R266" s="43">
        <v>0</v>
      </c>
      <c r="S266" s="140" t="s">
        <v>232</v>
      </c>
      <c r="T266" s="137" t="s">
        <v>12</v>
      </c>
      <c r="U266" s="28">
        <v>423.5</v>
      </c>
      <c r="V266" s="28">
        <v>2899.5</v>
      </c>
      <c r="W266" s="28">
        <v>119.9</v>
      </c>
      <c r="X266" s="28">
        <v>68.099999999999994</v>
      </c>
      <c r="Y266" s="28">
        <v>0</v>
      </c>
      <c r="Z266" s="28">
        <v>0</v>
      </c>
      <c r="AA266" s="27">
        <f>U266+V266+W266+X266+Y266+Z266</f>
        <v>3511</v>
      </c>
      <c r="AB266" s="17">
        <v>2018</v>
      </c>
      <c r="AG266" s="2"/>
      <c r="AH266" s="11"/>
    </row>
    <row r="267" spans="2:34" ht="18.75" customHeight="1" x14ac:dyDescent="0.35">
      <c r="B267" s="43">
        <v>0</v>
      </c>
      <c r="C267" s="43">
        <v>1</v>
      </c>
      <c r="D267" s="43">
        <v>1</v>
      </c>
      <c r="E267" s="43">
        <v>0</v>
      </c>
      <c r="F267" s="43">
        <v>7</v>
      </c>
      <c r="G267" s="43">
        <v>0</v>
      </c>
      <c r="H267" s="43">
        <v>2</v>
      </c>
      <c r="I267" s="43">
        <v>0</v>
      </c>
      <c r="J267" s="43">
        <v>1</v>
      </c>
      <c r="K267" s="43">
        <v>2</v>
      </c>
      <c r="L267" s="43">
        <v>0</v>
      </c>
      <c r="M267" s="43">
        <v>9</v>
      </c>
      <c r="N267" s="43" t="s">
        <v>36</v>
      </c>
      <c r="O267" s="43">
        <v>0</v>
      </c>
      <c r="P267" s="43">
        <v>4</v>
      </c>
      <c r="Q267" s="43">
        <v>4</v>
      </c>
      <c r="R267" s="43">
        <v>0</v>
      </c>
      <c r="S267" s="141"/>
      <c r="T267" s="138"/>
      <c r="U267" s="28">
        <v>0</v>
      </c>
      <c r="V267" s="28">
        <v>0</v>
      </c>
      <c r="W267" s="28">
        <v>0</v>
      </c>
      <c r="X267" s="28">
        <v>0</v>
      </c>
      <c r="Y267" s="28">
        <v>118.9</v>
      </c>
      <c r="Z267" s="28">
        <v>0</v>
      </c>
      <c r="AA267" s="27">
        <f>U267+V267+W267+X267+Y267+Z267</f>
        <v>118.9</v>
      </c>
      <c r="AB267" s="17">
        <v>2019</v>
      </c>
      <c r="AG267" s="2"/>
      <c r="AH267" s="11"/>
    </row>
    <row r="268" spans="2:34" ht="18.75" customHeight="1" x14ac:dyDescent="0.35">
      <c r="B268" s="43">
        <v>0</v>
      </c>
      <c r="C268" s="43">
        <v>1</v>
      </c>
      <c r="D268" s="43">
        <v>1</v>
      </c>
      <c r="E268" s="43">
        <v>0</v>
      </c>
      <c r="F268" s="43">
        <v>7</v>
      </c>
      <c r="G268" s="43">
        <v>0</v>
      </c>
      <c r="H268" s="43">
        <v>2</v>
      </c>
      <c r="I268" s="43">
        <v>0</v>
      </c>
      <c r="J268" s="43">
        <v>1</v>
      </c>
      <c r="K268" s="43">
        <v>2</v>
      </c>
      <c r="L268" s="43">
        <v>0</v>
      </c>
      <c r="M268" s="43">
        <v>9</v>
      </c>
      <c r="N268" s="43">
        <v>0</v>
      </c>
      <c r="O268" s="43">
        <v>0</v>
      </c>
      <c r="P268" s="43">
        <v>0</v>
      </c>
      <c r="Q268" s="43">
        <v>0</v>
      </c>
      <c r="R268" s="43">
        <v>0</v>
      </c>
      <c r="S268" s="141"/>
      <c r="T268" s="138"/>
      <c r="U268" s="28">
        <v>0</v>
      </c>
      <c r="V268" s="28">
        <v>0</v>
      </c>
      <c r="W268" s="28">
        <v>279.7</v>
      </c>
      <c r="X268" s="28">
        <v>1020</v>
      </c>
      <c r="Y268" s="28">
        <v>118.9</v>
      </c>
      <c r="Z268" s="28">
        <v>0</v>
      </c>
      <c r="AA268" s="27">
        <f>U268+V268+W268+X268+Y268+Z268</f>
        <v>1418.6000000000001</v>
      </c>
      <c r="AB268" s="17">
        <v>2019</v>
      </c>
      <c r="AG268" s="2"/>
      <c r="AH268" s="11"/>
    </row>
    <row r="269" spans="2:34" ht="20.25" customHeight="1" x14ac:dyDescent="0.35">
      <c r="B269" s="43">
        <v>0</v>
      </c>
      <c r="C269" s="43">
        <v>1</v>
      </c>
      <c r="D269" s="43">
        <v>1</v>
      </c>
      <c r="E269" s="43">
        <v>0</v>
      </c>
      <c r="F269" s="43">
        <v>7</v>
      </c>
      <c r="G269" s="43">
        <v>0</v>
      </c>
      <c r="H269" s="43">
        <v>2</v>
      </c>
      <c r="I269" s="43">
        <v>0</v>
      </c>
      <c r="J269" s="43">
        <v>1</v>
      </c>
      <c r="K269" s="43">
        <v>2</v>
      </c>
      <c r="L269" s="43">
        <v>0</v>
      </c>
      <c r="M269" s="43">
        <v>9</v>
      </c>
      <c r="N269" s="43">
        <v>1</v>
      </c>
      <c r="O269" s="43">
        <v>0</v>
      </c>
      <c r="P269" s="43">
        <v>4</v>
      </c>
      <c r="Q269" s="43">
        <v>4</v>
      </c>
      <c r="R269" s="43">
        <v>0</v>
      </c>
      <c r="S269" s="142"/>
      <c r="T269" s="139"/>
      <c r="U269" s="28">
        <v>0</v>
      </c>
      <c r="V269" s="28">
        <v>0</v>
      </c>
      <c r="W269" s="28">
        <v>0</v>
      </c>
      <c r="X269" s="28">
        <v>0</v>
      </c>
      <c r="Y269" s="28">
        <v>118.9</v>
      </c>
      <c r="Z269" s="28">
        <v>0</v>
      </c>
      <c r="AA269" s="27">
        <f>U269+V269+W269+X269+Y269+Z269</f>
        <v>118.9</v>
      </c>
      <c r="AB269" s="17">
        <v>2019</v>
      </c>
      <c r="AG269" s="2"/>
      <c r="AH269" s="11"/>
    </row>
    <row r="270" spans="2:34" ht="56.25" x14ac:dyDescent="0.35"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36" t="s">
        <v>233</v>
      </c>
      <c r="T270" s="44" t="s">
        <v>32</v>
      </c>
      <c r="U270" s="17">
        <v>3</v>
      </c>
      <c r="V270" s="17">
        <v>23</v>
      </c>
      <c r="W270" s="17">
        <v>3</v>
      </c>
      <c r="X270" s="17">
        <v>1</v>
      </c>
      <c r="Y270" s="17">
        <v>2</v>
      </c>
      <c r="Z270" s="17">
        <v>0</v>
      </c>
      <c r="AA270" s="34">
        <f t="shared" ref="AA270:AA271" si="24">U270+V270+W270+X270+Y270+Z270</f>
        <v>32</v>
      </c>
      <c r="AB270" s="17">
        <v>2019</v>
      </c>
      <c r="AG270" s="2"/>
      <c r="AH270" s="11"/>
    </row>
    <row r="271" spans="2:34" ht="78.75" customHeight="1" x14ac:dyDescent="0.35"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36" t="s">
        <v>234</v>
      </c>
      <c r="T271" s="44" t="s">
        <v>32</v>
      </c>
      <c r="U271" s="17">
        <v>0</v>
      </c>
      <c r="V271" s="17">
        <v>0</v>
      </c>
      <c r="W271" s="17">
        <v>0</v>
      </c>
      <c r="X271" s="17">
        <v>0</v>
      </c>
      <c r="Y271" s="17">
        <v>1</v>
      </c>
      <c r="Z271" s="17">
        <v>0</v>
      </c>
      <c r="AA271" s="34">
        <f t="shared" si="24"/>
        <v>1</v>
      </c>
      <c r="AB271" s="17">
        <v>2019</v>
      </c>
      <c r="AG271" s="2"/>
      <c r="AH271" s="11"/>
    </row>
    <row r="272" spans="2:34" ht="77.25" customHeight="1" x14ac:dyDescent="0.35">
      <c r="B272" s="12">
        <v>0</v>
      </c>
      <c r="C272" s="12">
        <v>1</v>
      </c>
      <c r="D272" s="12">
        <v>1</v>
      </c>
      <c r="E272" s="12">
        <v>0</v>
      </c>
      <c r="F272" s="12">
        <v>7</v>
      </c>
      <c r="G272" s="12">
        <v>0</v>
      </c>
      <c r="H272" s="12">
        <v>2</v>
      </c>
      <c r="I272" s="12">
        <v>0</v>
      </c>
      <c r="J272" s="12">
        <v>1</v>
      </c>
      <c r="K272" s="12">
        <v>2</v>
      </c>
      <c r="L272" s="12">
        <v>1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9" t="s">
        <v>235</v>
      </c>
      <c r="T272" s="20" t="s">
        <v>12</v>
      </c>
      <c r="U272" s="79">
        <f t="shared" ref="U272:Z272" si="25">U274+U276+U278+U280+U282</f>
        <v>6610.9000000000005</v>
      </c>
      <c r="V272" s="79">
        <f t="shared" si="25"/>
        <v>1579</v>
      </c>
      <c r="W272" s="79">
        <f t="shared" si="25"/>
        <v>12275.9</v>
      </c>
      <c r="X272" s="79">
        <f t="shared" si="25"/>
        <v>4395.8999999999996</v>
      </c>
      <c r="Y272" s="79">
        <f t="shared" si="25"/>
        <v>1416</v>
      </c>
      <c r="Z272" s="79">
        <f t="shared" si="25"/>
        <v>1378.1999999999998</v>
      </c>
      <c r="AA272" s="79">
        <f>U272+V272+W272+X272+Y272+Z272</f>
        <v>27655.899999999998</v>
      </c>
      <c r="AB272" s="23">
        <v>2020</v>
      </c>
      <c r="AG272" s="2"/>
      <c r="AH272" s="11"/>
    </row>
    <row r="273" spans="2:34" ht="93.75" x14ac:dyDescent="0.35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3" t="s">
        <v>236</v>
      </c>
      <c r="T273" s="3" t="s">
        <v>32</v>
      </c>
      <c r="U273" s="14">
        <v>54</v>
      </c>
      <c r="V273" s="14">
        <v>44</v>
      </c>
      <c r="W273" s="14">
        <v>28</v>
      </c>
      <c r="X273" s="14">
        <v>47</v>
      </c>
      <c r="Y273" s="14">
        <v>37</v>
      </c>
      <c r="Z273" s="55">
        <v>22</v>
      </c>
      <c r="AA273" s="17">
        <f>SUM(U273:Z273)</f>
        <v>232</v>
      </c>
      <c r="AB273" s="14">
        <v>2020</v>
      </c>
      <c r="AC273" s="92"/>
      <c r="AG273" s="2"/>
      <c r="AH273" s="11"/>
    </row>
    <row r="274" spans="2:34" ht="56.25" x14ac:dyDescent="0.35">
      <c r="B274" s="12">
        <v>0</v>
      </c>
      <c r="C274" s="12">
        <v>1</v>
      </c>
      <c r="D274" s="12">
        <v>1</v>
      </c>
      <c r="E274" s="12">
        <v>0</v>
      </c>
      <c r="F274" s="12">
        <v>7</v>
      </c>
      <c r="G274" s="12">
        <v>0</v>
      </c>
      <c r="H274" s="12">
        <v>2</v>
      </c>
      <c r="I274" s="12">
        <v>0</v>
      </c>
      <c r="J274" s="12">
        <v>1</v>
      </c>
      <c r="K274" s="12">
        <v>2</v>
      </c>
      <c r="L274" s="12">
        <v>1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3" t="s">
        <v>237</v>
      </c>
      <c r="T274" s="3" t="s">
        <v>12</v>
      </c>
      <c r="U274" s="27">
        <v>5667.3</v>
      </c>
      <c r="V274" s="27">
        <v>180</v>
      </c>
      <c r="W274" s="27">
        <v>8129</v>
      </c>
      <c r="X274" s="27">
        <v>527.9</v>
      </c>
      <c r="Y274" s="27">
        <v>0</v>
      </c>
      <c r="Z274" s="28">
        <v>0</v>
      </c>
      <c r="AA274" s="28">
        <f>U274+V274+W274+X274+Y274+Z274</f>
        <v>14504.199999999999</v>
      </c>
      <c r="AB274" s="14">
        <v>2018</v>
      </c>
      <c r="AC274" s="92"/>
      <c r="AG274" s="2"/>
      <c r="AH274" s="11"/>
    </row>
    <row r="275" spans="2:34" ht="75" x14ac:dyDescent="0.35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3" t="s">
        <v>238</v>
      </c>
      <c r="T275" s="3" t="s">
        <v>32</v>
      </c>
      <c r="U275" s="14">
        <v>1</v>
      </c>
      <c r="V275" s="14">
        <v>1</v>
      </c>
      <c r="W275" s="14">
        <v>3</v>
      </c>
      <c r="X275" s="14">
        <v>1</v>
      </c>
      <c r="Y275" s="14">
        <v>0</v>
      </c>
      <c r="Z275" s="17">
        <v>0</v>
      </c>
      <c r="AA275" s="17">
        <f>SUM(U275:Z275)</f>
        <v>6</v>
      </c>
      <c r="AB275" s="14">
        <v>2018</v>
      </c>
      <c r="AG275" s="2"/>
      <c r="AH275" s="11"/>
    </row>
    <row r="276" spans="2:34" ht="37.5" x14ac:dyDescent="0.35">
      <c r="B276" s="12">
        <v>0</v>
      </c>
      <c r="C276" s="12">
        <v>1</v>
      </c>
      <c r="D276" s="12">
        <v>1</v>
      </c>
      <c r="E276" s="12">
        <v>0</v>
      </c>
      <c r="F276" s="12">
        <v>7</v>
      </c>
      <c r="G276" s="12">
        <v>0</v>
      </c>
      <c r="H276" s="12">
        <v>2</v>
      </c>
      <c r="I276" s="12">
        <v>0</v>
      </c>
      <c r="J276" s="12">
        <v>1</v>
      </c>
      <c r="K276" s="12">
        <v>2</v>
      </c>
      <c r="L276" s="12">
        <v>1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3" t="s">
        <v>239</v>
      </c>
      <c r="T276" s="3" t="s">
        <v>12</v>
      </c>
      <c r="U276" s="27">
        <v>943.6</v>
      </c>
      <c r="V276" s="27">
        <v>254.8</v>
      </c>
      <c r="W276" s="27">
        <v>43.3</v>
      </c>
      <c r="X276" s="27">
        <v>822.8</v>
      </c>
      <c r="Y276" s="27">
        <v>976</v>
      </c>
      <c r="Z276" s="28">
        <v>552.29999999999995</v>
      </c>
      <c r="AA276" s="28">
        <f>U276+V276+W276+X276+Y276+Z276</f>
        <v>3592.8</v>
      </c>
      <c r="AB276" s="14">
        <v>2020</v>
      </c>
      <c r="AG276" s="2"/>
      <c r="AH276" s="11"/>
    </row>
    <row r="277" spans="2:34" ht="87.75" customHeight="1" x14ac:dyDescent="0.35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3" t="s">
        <v>240</v>
      </c>
      <c r="T277" s="3" t="s">
        <v>32</v>
      </c>
      <c r="U277" s="14">
        <v>35</v>
      </c>
      <c r="V277" s="14">
        <v>12</v>
      </c>
      <c r="W277" s="14">
        <v>2</v>
      </c>
      <c r="X277" s="14">
        <v>27</v>
      </c>
      <c r="Y277" s="14">
        <v>34</v>
      </c>
      <c r="Z277" s="17">
        <v>13</v>
      </c>
      <c r="AA277" s="17">
        <f>SUM(U277:Z277)</f>
        <v>123</v>
      </c>
      <c r="AB277" s="14">
        <v>2020</v>
      </c>
      <c r="AG277" s="2"/>
      <c r="AH277" s="11"/>
    </row>
    <row r="278" spans="2:34" ht="75" x14ac:dyDescent="0.35">
      <c r="B278" s="12">
        <v>0</v>
      </c>
      <c r="C278" s="12">
        <v>1</v>
      </c>
      <c r="D278" s="12">
        <v>1</v>
      </c>
      <c r="E278" s="12">
        <v>0</v>
      </c>
      <c r="F278" s="12">
        <v>7</v>
      </c>
      <c r="G278" s="12">
        <v>0</v>
      </c>
      <c r="H278" s="12">
        <v>2</v>
      </c>
      <c r="I278" s="12">
        <v>0</v>
      </c>
      <c r="J278" s="12">
        <v>1</v>
      </c>
      <c r="K278" s="12">
        <v>2</v>
      </c>
      <c r="L278" s="12">
        <v>1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3" t="s">
        <v>241</v>
      </c>
      <c r="T278" s="3" t="s">
        <v>12</v>
      </c>
      <c r="U278" s="27">
        <v>0</v>
      </c>
      <c r="V278" s="27">
        <v>638.1</v>
      </c>
      <c r="W278" s="27">
        <v>2950.6</v>
      </c>
      <c r="X278" s="27">
        <v>2881</v>
      </c>
      <c r="Y278" s="27">
        <v>440</v>
      </c>
      <c r="Z278" s="77">
        <v>0</v>
      </c>
      <c r="AA278" s="77">
        <f>U278+V278+W278+X278+Y278+Z278</f>
        <v>6909.7</v>
      </c>
      <c r="AB278" s="14">
        <v>2019</v>
      </c>
      <c r="AC278" s="60"/>
      <c r="AD278" s="71"/>
      <c r="AG278" s="2"/>
      <c r="AH278" s="11"/>
    </row>
    <row r="279" spans="2:34" ht="75" x14ac:dyDescent="0.35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3" t="s">
        <v>242</v>
      </c>
      <c r="T279" s="3" t="s">
        <v>32</v>
      </c>
      <c r="U279" s="14">
        <v>0</v>
      </c>
      <c r="V279" s="14">
        <v>30</v>
      </c>
      <c r="W279" s="14">
        <v>17</v>
      </c>
      <c r="X279" s="14">
        <v>1</v>
      </c>
      <c r="Y279" s="14">
        <v>11</v>
      </c>
      <c r="Z279" s="17">
        <v>0</v>
      </c>
      <c r="AA279" s="17">
        <f>SUM(U279:Z279)</f>
        <v>59</v>
      </c>
      <c r="AB279" s="14">
        <v>2019</v>
      </c>
      <c r="AC279" s="62"/>
      <c r="AG279" s="2"/>
      <c r="AH279" s="11"/>
    </row>
    <row r="280" spans="2:34" ht="37.5" x14ac:dyDescent="0.35">
      <c r="B280" s="12">
        <v>0</v>
      </c>
      <c r="C280" s="12">
        <v>1</v>
      </c>
      <c r="D280" s="12">
        <v>1</v>
      </c>
      <c r="E280" s="12">
        <v>0</v>
      </c>
      <c r="F280" s="12">
        <v>7</v>
      </c>
      <c r="G280" s="12">
        <v>0</v>
      </c>
      <c r="H280" s="12">
        <v>2</v>
      </c>
      <c r="I280" s="12">
        <v>0</v>
      </c>
      <c r="J280" s="12">
        <v>1</v>
      </c>
      <c r="K280" s="12">
        <v>2</v>
      </c>
      <c r="L280" s="12">
        <v>1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3" t="s">
        <v>243</v>
      </c>
      <c r="T280" s="3" t="s">
        <v>12</v>
      </c>
      <c r="U280" s="27">
        <v>0</v>
      </c>
      <c r="V280" s="27">
        <v>506.1</v>
      </c>
      <c r="W280" s="27">
        <v>1153</v>
      </c>
      <c r="X280" s="27">
        <v>164.2</v>
      </c>
      <c r="Y280" s="27">
        <v>0</v>
      </c>
      <c r="Z280" s="28">
        <v>0</v>
      </c>
      <c r="AA280" s="28">
        <f>U280+V280+W280+X280+Y280+Z280</f>
        <v>1823.3</v>
      </c>
      <c r="AB280" s="14">
        <v>2018</v>
      </c>
      <c r="AG280" s="2"/>
      <c r="AH280" s="11"/>
    </row>
    <row r="281" spans="2:34" ht="78" customHeight="1" x14ac:dyDescent="0.35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3" t="s">
        <v>244</v>
      </c>
      <c r="T281" s="3" t="s">
        <v>32</v>
      </c>
      <c r="U281" s="14">
        <v>0</v>
      </c>
      <c r="V281" s="14">
        <v>13</v>
      </c>
      <c r="W281" s="14">
        <v>8</v>
      </c>
      <c r="X281" s="14">
        <v>2</v>
      </c>
      <c r="Y281" s="14">
        <v>0</v>
      </c>
      <c r="Z281" s="17">
        <v>0</v>
      </c>
      <c r="AA281" s="17">
        <f>SUM(U281:Z281)</f>
        <v>23</v>
      </c>
      <c r="AB281" s="14">
        <v>2018</v>
      </c>
      <c r="AG281" s="2"/>
      <c r="AH281" s="11"/>
    </row>
    <row r="282" spans="2:34" ht="60" customHeight="1" x14ac:dyDescent="0.35">
      <c r="B282" s="12">
        <v>0</v>
      </c>
      <c r="C282" s="12">
        <v>1</v>
      </c>
      <c r="D282" s="12">
        <v>1</v>
      </c>
      <c r="E282" s="12">
        <v>0</v>
      </c>
      <c r="F282" s="12">
        <v>7</v>
      </c>
      <c r="G282" s="12">
        <v>0</v>
      </c>
      <c r="H282" s="12">
        <v>2</v>
      </c>
      <c r="I282" s="12">
        <v>0</v>
      </c>
      <c r="J282" s="12">
        <v>1</v>
      </c>
      <c r="K282" s="12">
        <v>2</v>
      </c>
      <c r="L282" s="12">
        <v>1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3" t="s">
        <v>245</v>
      </c>
      <c r="T282" s="3" t="s">
        <v>12</v>
      </c>
      <c r="U282" s="31">
        <v>0</v>
      </c>
      <c r="V282" s="31">
        <v>0</v>
      </c>
      <c r="W282" s="31">
        <v>0</v>
      </c>
      <c r="X282" s="31">
        <v>0</v>
      </c>
      <c r="Y282" s="31">
        <v>0</v>
      </c>
      <c r="Z282" s="77">
        <v>825.9</v>
      </c>
      <c r="AA282" s="77">
        <f>U282+V282+W282+X282+Y282+Z282</f>
        <v>825.9</v>
      </c>
      <c r="AB282" s="14">
        <v>2020</v>
      </c>
      <c r="AG282" s="2"/>
      <c r="AH282" s="11"/>
    </row>
    <row r="283" spans="2:34" ht="81" customHeight="1" x14ac:dyDescent="0.35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3" t="s">
        <v>246</v>
      </c>
      <c r="T283" s="3" t="s">
        <v>32</v>
      </c>
      <c r="U283" s="29">
        <v>0</v>
      </c>
      <c r="V283" s="29">
        <v>0</v>
      </c>
      <c r="W283" s="29">
        <v>0</v>
      </c>
      <c r="X283" s="29">
        <v>0</v>
      </c>
      <c r="Y283" s="29">
        <v>0</v>
      </c>
      <c r="Z283" s="17">
        <v>14</v>
      </c>
      <c r="AA283" s="17">
        <v>24</v>
      </c>
      <c r="AB283" s="14">
        <v>2020</v>
      </c>
      <c r="AC283" s="62"/>
      <c r="AG283" s="2"/>
      <c r="AH283" s="11"/>
    </row>
    <row r="284" spans="2:34" ht="56.25" x14ac:dyDescent="0.35">
      <c r="B284" s="12">
        <v>0</v>
      </c>
      <c r="C284" s="12">
        <v>1</v>
      </c>
      <c r="D284" s="12">
        <v>1</v>
      </c>
      <c r="E284" s="12">
        <v>0</v>
      </c>
      <c r="F284" s="12">
        <v>7</v>
      </c>
      <c r="G284" s="12">
        <v>0</v>
      </c>
      <c r="H284" s="12">
        <v>2</v>
      </c>
      <c r="I284" s="12">
        <v>0</v>
      </c>
      <c r="J284" s="12">
        <v>1</v>
      </c>
      <c r="K284" s="12">
        <v>2</v>
      </c>
      <c r="L284" s="12">
        <v>1</v>
      </c>
      <c r="M284" s="12">
        <v>1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9" t="s">
        <v>247</v>
      </c>
      <c r="T284" s="20" t="s">
        <v>12</v>
      </c>
      <c r="U284" s="21">
        <f>U286+U287+U289+U290+U291+U295+U297+U299+U300+U302+U303</f>
        <v>40547.9</v>
      </c>
      <c r="V284" s="21">
        <f>V286+V287+V289+V290+V291+V295+V297+V299+V300+V302+V303</f>
        <v>33979.600000000006</v>
      </c>
      <c r="W284" s="21">
        <f>W286+W287+W289+W290+W291+W295+W297+W299+W300+W302+W303</f>
        <v>68529.100000000006</v>
      </c>
      <c r="X284" s="21">
        <f>X286+X287+X289+X290+X291+X295+X297+X299+X300+X302+X303</f>
        <v>55043.3</v>
      </c>
      <c r="Y284" s="21">
        <f>Y286+Y287+Y289+Y290+Y291+Y295+Y297+Y299+Y300+Y302+Y303</f>
        <v>26050.6</v>
      </c>
      <c r="Z284" s="79">
        <f>Z286+Z287+Z289+Z290+Z291+Z295+Z297+Z299+Z300</f>
        <v>48487</v>
      </c>
      <c r="AA284" s="79">
        <f>U284+V284+W284+X284+Y284+Z284</f>
        <v>272637.5</v>
      </c>
      <c r="AB284" s="23">
        <v>2020</v>
      </c>
      <c r="AG284" s="2"/>
      <c r="AH284" s="11"/>
    </row>
    <row r="285" spans="2:34" ht="60" customHeight="1" x14ac:dyDescent="0.35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3" t="s">
        <v>73</v>
      </c>
      <c r="T285" s="3" t="s">
        <v>32</v>
      </c>
      <c r="U285" s="14">
        <v>5</v>
      </c>
      <c r="V285" s="14">
        <v>11</v>
      </c>
      <c r="W285" s="14">
        <v>43</v>
      </c>
      <c r="X285" s="14">
        <v>51</v>
      </c>
      <c r="Y285" s="14">
        <v>51</v>
      </c>
      <c r="Z285" s="55">
        <v>25</v>
      </c>
      <c r="AA285" s="55">
        <f>SUM(U285:Z285)</f>
        <v>186</v>
      </c>
      <c r="AB285" s="14">
        <v>2020</v>
      </c>
      <c r="AE285" s="42"/>
      <c r="AG285" s="2"/>
      <c r="AH285" s="11"/>
    </row>
    <row r="286" spans="2:34" ht="22.5" x14ac:dyDescent="0.35">
      <c r="B286" s="12">
        <v>0</v>
      </c>
      <c r="C286" s="12">
        <v>1</v>
      </c>
      <c r="D286" s="12">
        <v>1</v>
      </c>
      <c r="E286" s="12">
        <v>0</v>
      </c>
      <c r="F286" s="12">
        <v>7</v>
      </c>
      <c r="G286" s="12">
        <v>0</v>
      </c>
      <c r="H286" s="12">
        <v>2</v>
      </c>
      <c r="I286" s="12">
        <v>0</v>
      </c>
      <c r="J286" s="12">
        <v>1</v>
      </c>
      <c r="K286" s="12">
        <v>2</v>
      </c>
      <c r="L286" s="12">
        <v>1</v>
      </c>
      <c r="M286" s="12">
        <v>1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16" t="s">
        <v>248</v>
      </c>
      <c r="T286" s="104" t="s">
        <v>12</v>
      </c>
      <c r="U286" s="27">
        <v>23844</v>
      </c>
      <c r="V286" s="27">
        <v>27187.9</v>
      </c>
      <c r="W286" s="27">
        <v>36590.6</v>
      </c>
      <c r="X286" s="27">
        <v>29101.7</v>
      </c>
      <c r="Y286" s="27">
        <v>5281</v>
      </c>
      <c r="Z286" s="77">
        <v>30189.7</v>
      </c>
      <c r="AA286" s="77">
        <f>U286+V286+W286+X286+Y286+Z286</f>
        <v>152194.9</v>
      </c>
      <c r="AB286" s="14">
        <v>2020</v>
      </c>
      <c r="AC286" s="60"/>
      <c r="AD286" s="71"/>
      <c r="AE286" s="42"/>
      <c r="AG286" s="2"/>
      <c r="AH286" s="11"/>
    </row>
    <row r="287" spans="2:34" x14ac:dyDescent="0.35">
      <c r="B287" s="12">
        <v>0</v>
      </c>
      <c r="C287" s="12">
        <v>1</v>
      </c>
      <c r="D287" s="12">
        <v>1</v>
      </c>
      <c r="E287" s="12">
        <v>0</v>
      </c>
      <c r="F287" s="12">
        <v>7</v>
      </c>
      <c r="G287" s="12">
        <v>0</v>
      </c>
      <c r="H287" s="12">
        <v>2</v>
      </c>
      <c r="I287" s="12">
        <v>0</v>
      </c>
      <c r="J287" s="12">
        <v>1</v>
      </c>
      <c r="K287" s="12">
        <v>2</v>
      </c>
      <c r="L287" s="12">
        <v>1</v>
      </c>
      <c r="M287" s="12">
        <v>1</v>
      </c>
      <c r="N287" s="12">
        <v>1</v>
      </c>
      <c r="O287" s="12">
        <v>0</v>
      </c>
      <c r="P287" s="12">
        <v>4</v>
      </c>
      <c r="Q287" s="12">
        <v>4</v>
      </c>
      <c r="R287" s="12">
        <v>0</v>
      </c>
      <c r="S287" s="117"/>
      <c r="T287" s="119"/>
      <c r="U287" s="27">
        <v>5594.4</v>
      </c>
      <c r="V287" s="27">
        <v>5594.4</v>
      </c>
      <c r="W287" s="27">
        <v>0</v>
      </c>
      <c r="X287" s="27">
        <v>3088.7</v>
      </c>
      <c r="Y287" s="27">
        <v>10824.6</v>
      </c>
      <c r="Z287" s="77">
        <v>13613.8</v>
      </c>
      <c r="AA287" s="77">
        <f>U287+V287+W287+X287+Y287+Z287</f>
        <v>38715.899999999994</v>
      </c>
      <c r="AB287" s="14">
        <v>2020</v>
      </c>
      <c r="AE287" s="42"/>
      <c r="AG287" s="2"/>
      <c r="AH287" s="11"/>
    </row>
    <row r="288" spans="2:34" ht="168.75" x14ac:dyDescent="0.35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17"/>
      <c r="T288" s="119"/>
      <c r="U288" s="45" t="s">
        <v>249</v>
      </c>
      <c r="V288" s="31"/>
      <c r="W288" s="31"/>
      <c r="X288" s="31"/>
      <c r="Y288" s="31"/>
      <c r="Z288" s="58"/>
      <c r="AA288" s="81" t="s">
        <v>249</v>
      </c>
      <c r="AB288" s="14">
        <v>2020</v>
      </c>
      <c r="AG288" s="2"/>
      <c r="AH288" s="11"/>
    </row>
    <row r="289" spans="2:34" x14ac:dyDescent="0.35">
      <c r="B289" s="12">
        <v>0</v>
      </c>
      <c r="C289" s="12">
        <v>1</v>
      </c>
      <c r="D289" s="12">
        <v>1</v>
      </c>
      <c r="E289" s="12">
        <v>0</v>
      </c>
      <c r="F289" s="12">
        <v>7</v>
      </c>
      <c r="G289" s="12">
        <v>0</v>
      </c>
      <c r="H289" s="12">
        <v>2</v>
      </c>
      <c r="I289" s="12">
        <v>0</v>
      </c>
      <c r="J289" s="12">
        <v>1</v>
      </c>
      <c r="K289" s="12">
        <v>2</v>
      </c>
      <c r="L289" s="12">
        <v>1</v>
      </c>
      <c r="M289" s="12">
        <v>1</v>
      </c>
      <c r="N289" s="12" t="s">
        <v>36</v>
      </c>
      <c r="O289" s="12">
        <v>0</v>
      </c>
      <c r="P289" s="12">
        <v>4</v>
      </c>
      <c r="Q289" s="12">
        <v>4</v>
      </c>
      <c r="R289" s="12">
        <v>0</v>
      </c>
      <c r="S289" s="117"/>
      <c r="T289" s="119"/>
      <c r="U289" s="27">
        <v>0</v>
      </c>
      <c r="V289" s="27">
        <v>0</v>
      </c>
      <c r="W289" s="27">
        <v>2018.2</v>
      </c>
      <c r="X289" s="27">
        <v>1034.2</v>
      </c>
      <c r="Y289" s="27">
        <v>2829.2</v>
      </c>
      <c r="Z289" s="27">
        <v>3954.8</v>
      </c>
      <c r="AA289" s="27">
        <f>U289+V289+W289+X289+Y289+Z289</f>
        <v>9836.4000000000015</v>
      </c>
      <c r="AB289" s="14">
        <v>2020</v>
      </c>
      <c r="AG289" s="2"/>
      <c r="AH289" s="11"/>
    </row>
    <row r="290" spans="2:34" x14ac:dyDescent="0.35">
      <c r="B290" s="12">
        <v>0</v>
      </c>
      <c r="C290" s="12">
        <v>1</v>
      </c>
      <c r="D290" s="12">
        <v>1</v>
      </c>
      <c r="E290" s="12">
        <v>0</v>
      </c>
      <c r="F290" s="12">
        <v>7</v>
      </c>
      <c r="G290" s="12">
        <v>0</v>
      </c>
      <c r="H290" s="12">
        <v>2</v>
      </c>
      <c r="I290" s="12">
        <v>0</v>
      </c>
      <c r="J290" s="12">
        <v>1</v>
      </c>
      <c r="K290" s="12">
        <v>2</v>
      </c>
      <c r="L290" s="12">
        <v>1</v>
      </c>
      <c r="M290" s="12">
        <v>1</v>
      </c>
      <c r="N290" s="12">
        <v>1</v>
      </c>
      <c r="O290" s="12">
        <v>1</v>
      </c>
      <c r="P290" s="12">
        <v>1</v>
      </c>
      <c r="Q290" s="12">
        <v>7</v>
      </c>
      <c r="R290" s="12">
        <v>0</v>
      </c>
      <c r="S290" s="117"/>
      <c r="T290" s="119"/>
      <c r="U290" s="27">
        <v>0</v>
      </c>
      <c r="V290" s="27">
        <v>0</v>
      </c>
      <c r="W290" s="27">
        <v>0</v>
      </c>
      <c r="X290" s="27">
        <v>0</v>
      </c>
      <c r="Y290" s="27">
        <v>1000</v>
      </c>
      <c r="Z290" s="27">
        <v>0</v>
      </c>
      <c r="AA290" s="27">
        <f>U290+V290+W290+X290+Y290+Z290</f>
        <v>1000</v>
      </c>
      <c r="AB290" s="14">
        <v>2019</v>
      </c>
      <c r="AG290" s="2"/>
      <c r="AH290" s="11"/>
    </row>
    <row r="291" spans="2:34" x14ac:dyDescent="0.35">
      <c r="B291" s="12">
        <v>0</v>
      </c>
      <c r="C291" s="12">
        <v>1</v>
      </c>
      <c r="D291" s="12">
        <v>1</v>
      </c>
      <c r="E291" s="12">
        <v>0</v>
      </c>
      <c r="F291" s="12">
        <v>7</v>
      </c>
      <c r="G291" s="12">
        <v>0</v>
      </c>
      <c r="H291" s="12">
        <v>2</v>
      </c>
      <c r="I291" s="12">
        <v>0</v>
      </c>
      <c r="J291" s="12">
        <v>1</v>
      </c>
      <c r="K291" s="12">
        <v>2</v>
      </c>
      <c r="L291" s="12">
        <v>1</v>
      </c>
      <c r="M291" s="12">
        <v>1</v>
      </c>
      <c r="N291" s="12">
        <v>1</v>
      </c>
      <c r="O291" s="12">
        <v>0</v>
      </c>
      <c r="P291" s="12">
        <v>4</v>
      </c>
      <c r="Q291" s="12">
        <v>4</v>
      </c>
      <c r="R291" s="12">
        <v>0</v>
      </c>
      <c r="S291" s="118"/>
      <c r="T291" s="112"/>
      <c r="U291" s="27">
        <v>0</v>
      </c>
      <c r="V291" s="27">
        <v>0</v>
      </c>
      <c r="W291" s="27">
        <v>5702.4</v>
      </c>
      <c r="X291" s="27">
        <v>0</v>
      </c>
      <c r="Y291" s="27">
        <v>0</v>
      </c>
      <c r="Z291" s="27">
        <v>0</v>
      </c>
      <c r="AA291" s="27">
        <f>U291+V291+W291+X291+Y291+Z291</f>
        <v>5702.4</v>
      </c>
      <c r="AB291" s="14">
        <v>2017</v>
      </c>
      <c r="AG291" s="2"/>
      <c r="AH291" s="11"/>
    </row>
    <row r="292" spans="2:34" ht="75" x14ac:dyDescent="0.35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3" t="s">
        <v>250</v>
      </c>
      <c r="T292" s="3" t="s">
        <v>32</v>
      </c>
      <c r="U292" s="14">
        <v>5</v>
      </c>
      <c r="V292" s="14">
        <v>7</v>
      </c>
      <c r="W292" s="14">
        <v>15</v>
      </c>
      <c r="X292" s="14">
        <v>15</v>
      </c>
      <c r="Y292" s="14">
        <v>14</v>
      </c>
      <c r="Z292" s="55">
        <v>25</v>
      </c>
      <c r="AA292" s="17">
        <f>SUM(U292:Z292)</f>
        <v>81</v>
      </c>
      <c r="AB292" s="14">
        <v>2020</v>
      </c>
      <c r="AG292" s="2"/>
      <c r="AH292" s="11"/>
    </row>
    <row r="293" spans="2:34" ht="81.75" customHeight="1" x14ac:dyDescent="0.35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3" t="s">
        <v>251</v>
      </c>
      <c r="T293" s="3" t="s">
        <v>44</v>
      </c>
      <c r="U293" s="14">
        <v>1</v>
      </c>
      <c r="V293" s="14">
        <v>1</v>
      </c>
      <c r="W293" s="14">
        <v>1</v>
      </c>
      <c r="X293" s="14">
        <v>1</v>
      </c>
      <c r="Y293" s="14">
        <v>1</v>
      </c>
      <c r="Z293" s="17">
        <v>1</v>
      </c>
      <c r="AA293" s="17">
        <v>1</v>
      </c>
      <c r="AB293" s="14">
        <v>2020</v>
      </c>
      <c r="AG293" s="2"/>
      <c r="AH293" s="11"/>
    </row>
    <row r="294" spans="2:34" ht="40.5" customHeight="1" x14ac:dyDescent="0.35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3" t="s">
        <v>252</v>
      </c>
      <c r="T294" s="3" t="s">
        <v>32</v>
      </c>
      <c r="U294" s="14">
        <v>5</v>
      </c>
      <c r="V294" s="14">
        <v>2</v>
      </c>
      <c r="W294" s="14">
        <v>2</v>
      </c>
      <c r="X294" s="14">
        <v>15</v>
      </c>
      <c r="Y294" s="14">
        <v>14</v>
      </c>
      <c r="Z294" s="55">
        <v>25</v>
      </c>
      <c r="AA294" s="17">
        <f>SUM(U294:Z294)</f>
        <v>63</v>
      </c>
      <c r="AB294" s="14">
        <v>2020</v>
      </c>
      <c r="AG294" s="2"/>
      <c r="AH294" s="11"/>
    </row>
    <row r="295" spans="2:34" ht="37.5" x14ac:dyDescent="0.35">
      <c r="B295" s="12">
        <v>0</v>
      </c>
      <c r="C295" s="12">
        <v>1</v>
      </c>
      <c r="D295" s="12">
        <v>1</v>
      </c>
      <c r="E295" s="12">
        <v>0</v>
      </c>
      <c r="F295" s="12">
        <v>7</v>
      </c>
      <c r="G295" s="12">
        <v>0</v>
      </c>
      <c r="H295" s="12">
        <v>2</v>
      </c>
      <c r="I295" s="12">
        <v>0</v>
      </c>
      <c r="J295" s="12">
        <v>1</v>
      </c>
      <c r="K295" s="12">
        <v>2</v>
      </c>
      <c r="L295" s="12">
        <v>7</v>
      </c>
      <c r="M295" s="12">
        <v>6</v>
      </c>
      <c r="N295" s="12">
        <v>3</v>
      </c>
      <c r="O295" s="12">
        <v>2</v>
      </c>
      <c r="P295" s="12">
        <v>0</v>
      </c>
      <c r="Q295" s="12">
        <v>0</v>
      </c>
      <c r="R295" s="12">
        <v>0</v>
      </c>
      <c r="S295" s="13" t="s">
        <v>253</v>
      </c>
      <c r="T295" s="3" t="s">
        <v>12</v>
      </c>
      <c r="U295" s="27">
        <v>11109.5</v>
      </c>
      <c r="V295" s="27">
        <v>36.4</v>
      </c>
      <c r="W295" s="27">
        <v>0</v>
      </c>
      <c r="X295" s="27">
        <v>0</v>
      </c>
      <c r="Y295" s="27">
        <v>0</v>
      </c>
      <c r="Z295" s="28">
        <v>0</v>
      </c>
      <c r="AA295" s="28">
        <f>U295+V295+W295+X295+Y295+Z295</f>
        <v>11145.9</v>
      </c>
      <c r="AB295" s="14">
        <v>2016</v>
      </c>
      <c r="AG295" s="2"/>
      <c r="AH295" s="11"/>
    </row>
    <row r="296" spans="2:34" ht="56.25" x14ac:dyDescent="0.35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3" t="s">
        <v>254</v>
      </c>
      <c r="T296" s="3" t="s">
        <v>32</v>
      </c>
      <c r="U296" s="14">
        <v>1</v>
      </c>
      <c r="V296" s="14">
        <v>1</v>
      </c>
      <c r="W296" s="14">
        <v>0</v>
      </c>
      <c r="X296" s="14">
        <v>0</v>
      </c>
      <c r="Y296" s="14">
        <v>0</v>
      </c>
      <c r="Z296" s="17">
        <v>0</v>
      </c>
      <c r="AA296" s="17">
        <f>SUM(U296:Z296)</f>
        <v>2</v>
      </c>
      <c r="AB296" s="14">
        <v>2016</v>
      </c>
      <c r="AG296" s="2"/>
      <c r="AH296" s="11"/>
    </row>
    <row r="297" spans="2:34" ht="113.25" customHeight="1" x14ac:dyDescent="0.35">
      <c r="B297" s="12">
        <v>0</v>
      </c>
      <c r="C297" s="12">
        <v>1</v>
      </c>
      <c r="D297" s="12">
        <v>1</v>
      </c>
      <c r="E297" s="12">
        <v>0</v>
      </c>
      <c r="F297" s="12">
        <v>7</v>
      </c>
      <c r="G297" s="12">
        <v>0</v>
      </c>
      <c r="H297" s="12">
        <v>2</v>
      </c>
      <c r="I297" s="12">
        <v>0</v>
      </c>
      <c r="J297" s="12">
        <v>1</v>
      </c>
      <c r="K297" s="12">
        <v>2</v>
      </c>
      <c r="L297" s="12">
        <v>1</v>
      </c>
      <c r="M297" s="12">
        <v>1</v>
      </c>
      <c r="N297" s="12">
        <v>0</v>
      </c>
      <c r="O297" s="12">
        <v>0</v>
      </c>
      <c r="P297" s="12">
        <v>0</v>
      </c>
      <c r="Q297" s="12">
        <v>0</v>
      </c>
      <c r="R297" s="12">
        <v>0</v>
      </c>
      <c r="S297" s="13" t="s">
        <v>255</v>
      </c>
      <c r="T297" s="3" t="s">
        <v>12</v>
      </c>
      <c r="U297" s="31">
        <v>0</v>
      </c>
      <c r="V297" s="31">
        <v>713.1</v>
      </c>
      <c r="W297" s="31">
        <v>741.4</v>
      </c>
      <c r="X297" s="31">
        <v>130.80000000000001</v>
      </c>
      <c r="Y297" s="31">
        <v>115.6</v>
      </c>
      <c r="Z297" s="28">
        <v>728.7</v>
      </c>
      <c r="AA297" s="28">
        <f>U297+V297+W297+X297+Y297+Z297</f>
        <v>2429.6</v>
      </c>
      <c r="AB297" s="14">
        <v>2020</v>
      </c>
      <c r="AC297" s="75"/>
      <c r="AG297" s="2"/>
      <c r="AH297" s="11"/>
    </row>
    <row r="298" spans="2:34" ht="138.75" customHeight="1" x14ac:dyDescent="0.35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3" t="s">
        <v>256</v>
      </c>
      <c r="T298" s="3" t="s">
        <v>32</v>
      </c>
      <c r="U298" s="14">
        <v>0</v>
      </c>
      <c r="V298" s="14">
        <v>1</v>
      </c>
      <c r="W298" s="14">
        <v>40</v>
      </c>
      <c r="X298" s="14">
        <v>40</v>
      </c>
      <c r="Y298" s="14">
        <v>50</v>
      </c>
      <c r="Z298" s="17">
        <v>1</v>
      </c>
      <c r="AA298" s="17">
        <v>50</v>
      </c>
      <c r="AB298" s="14">
        <v>2020</v>
      </c>
      <c r="AG298" s="2"/>
      <c r="AH298" s="11"/>
    </row>
    <row r="299" spans="2:34" ht="31.5" customHeight="1" x14ac:dyDescent="0.35">
      <c r="B299" s="12">
        <v>0</v>
      </c>
      <c r="C299" s="12">
        <v>1</v>
      </c>
      <c r="D299" s="12">
        <v>1</v>
      </c>
      <c r="E299" s="12">
        <v>0</v>
      </c>
      <c r="F299" s="12">
        <v>7</v>
      </c>
      <c r="G299" s="12">
        <v>0</v>
      </c>
      <c r="H299" s="12">
        <v>2</v>
      </c>
      <c r="I299" s="12">
        <v>0</v>
      </c>
      <c r="J299" s="12">
        <v>1</v>
      </c>
      <c r="K299" s="12">
        <v>2</v>
      </c>
      <c r="L299" s="12">
        <v>1</v>
      </c>
      <c r="M299" s="12">
        <v>1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0" t="s">
        <v>257</v>
      </c>
      <c r="T299" s="104" t="s">
        <v>77</v>
      </c>
      <c r="U299" s="31">
        <v>0</v>
      </c>
      <c r="V299" s="31">
        <v>44.8</v>
      </c>
      <c r="W299" s="31">
        <v>944.1</v>
      </c>
      <c r="X299" s="31">
        <v>0</v>
      </c>
      <c r="Y299" s="31">
        <v>0</v>
      </c>
      <c r="Z299" s="31">
        <v>0</v>
      </c>
      <c r="AA299" s="27">
        <f t="shared" ref="AA299:AA306" si="26">U299+V299+W299+X299+Y299+Z299</f>
        <v>988.9</v>
      </c>
      <c r="AB299" s="14">
        <v>2017</v>
      </c>
      <c r="AG299" s="2"/>
      <c r="AH299" s="11"/>
    </row>
    <row r="300" spans="2:34" ht="29.25" customHeight="1" x14ac:dyDescent="0.35">
      <c r="B300" s="12">
        <v>0</v>
      </c>
      <c r="C300" s="12">
        <v>1</v>
      </c>
      <c r="D300" s="12">
        <v>1</v>
      </c>
      <c r="E300" s="12">
        <v>0</v>
      </c>
      <c r="F300" s="12">
        <v>7</v>
      </c>
      <c r="G300" s="12">
        <v>0</v>
      </c>
      <c r="H300" s="12">
        <v>2</v>
      </c>
      <c r="I300" s="12">
        <v>0</v>
      </c>
      <c r="J300" s="12">
        <v>1</v>
      </c>
      <c r="K300" s="12">
        <v>2</v>
      </c>
      <c r="L300" s="12">
        <v>1</v>
      </c>
      <c r="M300" s="12">
        <v>1</v>
      </c>
      <c r="N300" s="12">
        <v>1</v>
      </c>
      <c r="O300" s="12">
        <v>0</v>
      </c>
      <c r="P300" s="12">
        <v>7</v>
      </c>
      <c r="Q300" s="12">
        <v>1</v>
      </c>
      <c r="R300" s="12" t="s">
        <v>87</v>
      </c>
      <c r="S300" s="122"/>
      <c r="T300" s="112"/>
      <c r="U300" s="31">
        <v>0</v>
      </c>
      <c r="V300" s="31">
        <v>403</v>
      </c>
      <c r="W300" s="31">
        <v>0</v>
      </c>
      <c r="X300" s="31">
        <v>0</v>
      </c>
      <c r="Y300" s="31">
        <v>0</v>
      </c>
      <c r="Z300" s="31">
        <v>0</v>
      </c>
      <c r="AA300" s="27">
        <f t="shared" si="26"/>
        <v>403</v>
      </c>
      <c r="AB300" s="14">
        <v>2016</v>
      </c>
      <c r="AG300" s="2"/>
      <c r="AH300" s="11"/>
    </row>
    <row r="301" spans="2:34" ht="37.5" customHeight="1" x14ac:dyDescent="0.35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3" t="s">
        <v>258</v>
      </c>
      <c r="T301" s="3" t="s">
        <v>32</v>
      </c>
      <c r="U301" s="14">
        <v>0</v>
      </c>
      <c r="V301" s="14">
        <v>2</v>
      </c>
      <c r="W301" s="14">
        <v>4</v>
      </c>
      <c r="X301" s="14">
        <v>0</v>
      </c>
      <c r="Y301" s="14">
        <v>0</v>
      </c>
      <c r="Z301" s="14">
        <v>0</v>
      </c>
      <c r="AA301" s="14">
        <f t="shared" si="26"/>
        <v>6</v>
      </c>
      <c r="AB301" s="14">
        <v>2017</v>
      </c>
      <c r="AG301" s="2"/>
      <c r="AH301" s="11"/>
    </row>
    <row r="302" spans="2:34" ht="41.25" customHeight="1" x14ac:dyDescent="0.35">
      <c r="B302" s="12">
        <v>0</v>
      </c>
      <c r="C302" s="12">
        <v>1</v>
      </c>
      <c r="D302" s="12">
        <v>1</v>
      </c>
      <c r="E302" s="12">
        <v>0</v>
      </c>
      <c r="F302" s="12">
        <v>7</v>
      </c>
      <c r="G302" s="12">
        <v>0</v>
      </c>
      <c r="H302" s="12">
        <v>2</v>
      </c>
      <c r="I302" s="12">
        <v>0</v>
      </c>
      <c r="J302" s="12">
        <v>1</v>
      </c>
      <c r="K302" s="12">
        <v>2</v>
      </c>
      <c r="L302" s="12" t="s">
        <v>259</v>
      </c>
      <c r="M302" s="12">
        <v>1</v>
      </c>
      <c r="N302" s="12" t="s">
        <v>36</v>
      </c>
      <c r="O302" s="12">
        <v>0</v>
      </c>
      <c r="P302" s="12">
        <v>3</v>
      </c>
      <c r="Q302" s="12">
        <v>9</v>
      </c>
      <c r="R302" s="12">
        <v>0</v>
      </c>
      <c r="S302" s="120" t="s">
        <v>260</v>
      </c>
      <c r="T302" s="104" t="s">
        <v>77</v>
      </c>
      <c r="U302" s="27">
        <v>0</v>
      </c>
      <c r="V302" s="27">
        <v>0</v>
      </c>
      <c r="W302" s="27">
        <v>4893.3</v>
      </c>
      <c r="X302" s="27">
        <v>15502.5</v>
      </c>
      <c r="Y302" s="27">
        <v>1200.2</v>
      </c>
      <c r="Z302" s="27">
        <v>0</v>
      </c>
      <c r="AA302" s="27">
        <f t="shared" si="26"/>
        <v>21596</v>
      </c>
      <c r="AB302" s="14">
        <v>2019</v>
      </c>
      <c r="AG302" s="2"/>
      <c r="AH302" s="11"/>
    </row>
    <row r="303" spans="2:34" ht="57" customHeight="1" x14ac:dyDescent="0.35">
      <c r="B303" s="12">
        <v>0</v>
      </c>
      <c r="C303" s="12">
        <v>1</v>
      </c>
      <c r="D303" s="12">
        <v>1</v>
      </c>
      <c r="E303" s="12">
        <v>0</v>
      </c>
      <c r="F303" s="12">
        <v>7</v>
      </c>
      <c r="G303" s="12">
        <v>0</v>
      </c>
      <c r="H303" s="12">
        <v>2</v>
      </c>
      <c r="I303" s="12">
        <v>0</v>
      </c>
      <c r="J303" s="12">
        <v>1</v>
      </c>
      <c r="K303" s="12">
        <v>2</v>
      </c>
      <c r="L303" s="12" t="s">
        <v>259</v>
      </c>
      <c r="M303" s="12">
        <v>1</v>
      </c>
      <c r="N303" s="12">
        <v>1</v>
      </c>
      <c r="O303" s="12">
        <v>0</v>
      </c>
      <c r="P303" s="12">
        <v>3</v>
      </c>
      <c r="Q303" s="12">
        <v>9</v>
      </c>
      <c r="R303" s="12">
        <v>0</v>
      </c>
      <c r="S303" s="122"/>
      <c r="T303" s="112"/>
      <c r="U303" s="27">
        <v>0</v>
      </c>
      <c r="V303" s="27">
        <v>0</v>
      </c>
      <c r="W303" s="27">
        <v>17639.099999999999</v>
      </c>
      <c r="X303" s="27">
        <v>6185.4</v>
      </c>
      <c r="Y303" s="27">
        <v>4800</v>
      </c>
      <c r="Z303" s="27">
        <v>0</v>
      </c>
      <c r="AA303" s="27">
        <f t="shared" si="26"/>
        <v>28624.5</v>
      </c>
      <c r="AB303" s="14">
        <v>2019</v>
      </c>
      <c r="AG303" s="2"/>
      <c r="AH303" s="11"/>
    </row>
    <row r="304" spans="2:34" ht="117.75" customHeight="1" x14ac:dyDescent="0.35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3" t="s">
        <v>261</v>
      </c>
      <c r="T304" s="3" t="s">
        <v>32</v>
      </c>
      <c r="U304" s="14">
        <v>0</v>
      </c>
      <c r="V304" s="14">
        <v>0</v>
      </c>
      <c r="W304" s="14">
        <v>9</v>
      </c>
      <c r="X304" s="14">
        <v>1</v>
      </c>
      <c r="Y304" s="14">
        <v>4</v>
      </c>
      <c r="Z304" s="14">
        <v>0</v>
      </c>
      <c r="AA304" s="24">
        <f t="shared" si="26"/>
        <v>14</v>
      </c>
      <c r="AB304" s="14">
        <v>2019</v>
      </c>
      <c r="AG304" s="2"/>
      <c r="AH304" s="11"/>
    </row>
    <row r="305" spans="2:34" ht="39" customHeight="1" x14ac:dyDescent="0.35">
      <c r="B305" s="12">
        <v>0</v>
      </c>
      <c r="C305" s="12">
        <v>0</v>
      </c>
      <c r="D305" s="12">
        <v>0</v>
      </c>
      <c r="E305" s="12">
        <v>0</v>
      </c>
      <c r="F305" s="12">
        <v>7</v>
      </c>
      <c r="G305" s="12">
        <v>0</v>
      </c>
      <c r="H305" s="12">
        <v>2</v>
      </c>
      <c r="I305" s="12">
        <v>0</v>
      </c>
      <c r="J305" s="12">
        <v>1</v>
      </c>
      <c r="K305" s="12">
        <v>2</v>
      </c>
      <c r="L305" s="12">
        <v>1</v>
      </c>
      <c r="M305" s="12">
        <v>2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3" t="s">
        <v>262</v>
      </c>
      <c r="T305" s="125" t="s">
        <v>12</v>
      </c>
      <c r="U305" s="21">
        <f>U308+U313+U314+U319+U320+U321+U322+U323+U330+U331+U332+U333+U334+U335</f>
        <v>9604.2000000000007</v>
      </c>
      <c r="V305" s="21">
        <f>V308+V313+V314+V319+V320+V321+V322+V323+V330+V331+V332+V333+V334+V335</f>
        <v>2700</v>
      </c>
      <c r="W305" s="21">
        <f>W308+W313+W314+W319+W320+W321+W322+W323+W330+W331+W332+W333+W334+W335</f>
        <v>572192.5</v>
      </c>
      <c r="X305" s="21">
        <f>X308+X313+X314+X319+X320+X321+X322+X323+X330+X331+X332+X333+X334+X335</f>
        <v>1215423.9000000001</v>
      </c>
      <c r="Y305" s="21">
        <f>Y322+Y321+Y323+Y332</f>
        <v>576934.80000000005</v>
      </c>
      <c r="Z305" s="21">
        <f>Z322+Z321</f>
        <v>0</v>
      </c>
      <c r="AA305" s="21">
        <f t="shared" si="26"/>
        <v>2376855.4000000004</v>
      </c>
      <c r="AB305" s="23" t="s">
        <v>26</v>
      </c>
      <c r="AG305" s="2"/>
      <c r="AH305" s="11"/>
    </row>
    <row r="306" spans="2:34" ht="59.25" customHeight="1" x14ac:dyDescent="0.35">
      <c r="B306" s="12">
        <v>0</v>
      </c>
      <c r="C306" s="12">
        <v>4</v>
      </c>
      <c r="D306" s="12">
        <v>3</v>
      </c>
      <c r="E306" s="12">
        <v>0</v>
      </c>
      <c r="F306" s="12">
        <v>7</v>
      </c>
      <c r="G306" s="12">
        <v>0</v>
      </c>
      <c r="H306" s="12">
        <v>2</v>
      </c>
      <c r="I306" s="12">
        <v>0</v>
      </c>
      <c r="J306" s="12">
        <v>1</v>
      </c>
      <c r="K306" s="12">
        <v>2</v>
      </c>
      <c r="L306" s="12" t="s">
        <v>259</v>
      </c>
      <c r="M306" s="12">
        <v>1</v>
      </c>
      <c r="N306" s="12">
        <v>0</v>
      </c>
      <c r="O306" s="12">
        <v>0</v>
      </c>
      <c r="P306" s="12">
        <v>0</v>
      </c>
      <c r="Q306" s="12">
        <v>0</v>
      </c>
      <c r="R306" s="12">
        <v>0</v>
      </c>
      <c r="S306" s="124"/>
      <c r="T306" s="126"/>
      <c r="U306" s="21">
        <v>0</v>
      </c>
      <c r="V306" s="21">
        <v>0</v>
      </c>
      <c r="W306" s="21">
        <v>0</v>
      </c>
      <c r="X306" s="21">
        <v>0</v>
      </c>
      <c r="Y306" s="21">
        <f>Y313+Y314+Y315+Y316+Y333+Y336+Y337+Y338+Y326+Y327</f>
        <v>1060591.3</v>
      </c>
      <c r="Z306" s="79">
        <f>Z312+Z326+Z327+Z329</f>
        <v>970367.80000000016</v>
      </c>
      <c r="AA306" s="79">
        <f t="shared" si="26"/>
        <v>2030959.1</v>
      </c>
      <c r="AB306" s="33">
        <v>2020</v>
      </c>
      <c r="AG306" s="2"/>
      <c r="AH306" s="11"/>
    </row>
    <row r="307" spans="2:34" ht="78" customHeight="1" x14ac:dyDescent="0.35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3" t="s">
        <v>263</v>
      </c>
      <c r="T307" s="3" t="s">
        <v>40</v>
      </c>
      <c r="U307" s="24">
        <v>0</v>
      </c>
      <c r="V307" s="24">
        <v>0</v>
      </c>
      <c r="W307" s="24">
        <v>0</v>
      </c>
      <c r="X307" s="24">
        <v>0</v>
      </c>
      <c r="Y307" s="24">
        <v>1784</v>
      </c>
      <c r="Z307" s="25">
        <v>0</v>
      </c>
      <c r="AA307" s="25">
        <f>SUM(U307:Z307)</f>
        <v>1784</v>
      </c>
      <c r="AB307" s="17">
        <v>2019</v>
      </c>
      <c r="AG307" s="2"/>
      <c r="AH307" s="11"/>
    </row>
    <row r="308" spans="2:34" ht="99" customHeight="1" x14ac:dyDescent="0.35">
      <c r="B308" s="12">
        <v>0</v>
      </c>
      <c r="C308" s="12">
        <v>0</v>
      </c>
      <c r="D308" s="12">
        <v>7</v>
      </c>
      <c r="E308" s="12">
        <v>0</v>
      </c>
      <c r="F308" s="12">
        <v>7</v>
      </c>
      <c r="G308" s="12">
        <v>0</v>
      </c>
      <c r="H308" s="12">
        <v>2</v>
      </c>
      <c r="I308" s="12">
        <v>0</v>
      </c>
      <c r="J308" s="12">
        <v>1</v>
      </c>
      <c r="K308" s="12">
        <v>2</v>
      </c>
      <c r="L308" s="12">
        <v>1</v>
      </c>
      <c r="M308" s="12">
        <v>2</v>
      </c>
      <c r="N308" s="12">
        <v>0</v>
      </c>
      <c r="O308" s="12">
        <v>0</v>
      </c>
      <c r="P308" s="12">
        <v>0</v>
      </c>
      <c r="Q308" s="12">
        <v>0</v>
      </c>
      <c r="R308" s="12">
        <v>1</v>
      </c>
      <c r="S308" s="13" t="s">
        <v>264</v>
      </c>
      <c r="T308" s="3" t="s">
        <v>12</v>
      </c>
      <c r="U308" s="38">
        <v>9604.2000000000007</v>
      </c>
      <c r="V308" s="38">
        <v>2700</v>
      </c>
      <c r="W308" s="38">
        <v>2873.1</v>
      </c>
      <c r="X308" s="31">
        <v>0</v>
      </c>
      <c r="Y308" s="31">
        <v>0</v>
      </c>
      <c r="Z308" s="32">
        <v>0</v>
      </c>
      <c r="AA308" s="28">
        <f>U308+V308+W308+X308+Y308+Z308</f>
        <v>15177.300000000001</v>
      </c>
      <c r="AB308" s="17">
        <v>2017</v>
      </c>
      <c r="AG308" s="2"/>
      <c r="AH308" s="11"/>
    </row>
    <row r="309" spans="2:34" ht="56.25" x14ac:dyDescent="0.35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3" t="s">
        <v>265</v>
      </c>
      <c r="T309" s="3" t="s">
        <v>32</v>
      </c>
      <c r="U309" s="14">
        <v>0</v>
      </c>
      <c r="V309" s="14">
        <v>0</v>
      </c>
      <c r="W309" s="14">
        <v>1</v>
      </c>
      <c r="X309" s="14">
        <v>0</v>
      </c>
      <c r="Y309" s="14">
        <v>0</v>
      </c>
      <c r="Z309" s="17">
        <v>0</v>
      </c>
      <c r="AA309" s="17">
        <f>SUM(U309:Z309)</f>
        <v>1</v>
      </c>
      <c r="AB309" s="17">
        <v>2017</v>
      </c>
      <c r="AG309" s="2"/>
      <c r="AH309" s="11"/>
    </row>
    <row r="310" spans="2:34" ht="56.25" x14ac:dyDescent="0.35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83" t="s">
        <v>266</v>
      </c>
      <c r="T310" s="96" t="s">
        <v>44</v>
      </c>
      <c r="U310" s="55">
        <v>0</v>
      </c>
      <c r="V310" s="55">
        <v>0</v>
      </c>
      <c r="W310" s="55">
        <v>0</v>
      </c>
      <c r="X310" s="55">
        <v>1</v>
      </c>
      <c r="Y310" s="55">
        <v>0</v>
      </c>
      <c r="Z310" s="55">
        <v>0</v>
      </c>
      <c r="AA310" s="55">
        <v>1</v>
      </c>
      <c r="AB310" s="55">
        <v>2018</v>
      </c>
      <c r="AG310" s="2"/>
      <c r="AH310" s="11"/>
    </row>
    <row r="311" spans="2:34" ht="37.5" x14ac:dyDescent="0.35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83" t="s">
        <v>267</v>
      </c>
      <c r="T311" s="96" t="s">
        <v>32</v>
      </c>
      <c r="U311" s="55">
        <v>0</v>
      </c>
      <c r="V311" s="55">
        <v>0</v>
      </c>
      <c r="W311" s="55">
        <v>0</v>
      </c>
      <c r="X311" s="55">
        <v>1</v>
      </c>
      <c r="Y311" s="55">
        <v>0</v>
      </c>
      <c r="Z311" s="55">
        <v>0</v>
      </c>
      <c r="AA311" s="55">
        <f>SUM(U311:Z311)</f>
        <v>1</v>
      </c>
      <c r="AB311" s="55">
        <v>2018</v>
      </c>
      <c r="AG311" s="2"/>
      <c r="AH311" s="11"/>
    </row>
    <row r="312" spans="2:34" x14ac:dyDescent="0.35">
      <c r="B312" s="12">
        <v>0</v>
      </c>
      <c r="C312" s="12">
        <v>4</v>
      </c>
      <c r="D312" s="12">
        <v>3</v>
      </c>
      <c r="E312" s="12">
        <v>0</v>
      </c>
      <c r="F312" s="12">
        <v>7</v>
      </c>
      <c r="G312" s="12">
        <v>0</v>
      </c>
      <c r="H312" s="12">
        <v>2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16" t="s">
        <v>268</v>
      </c>
      <c r="T312" s="104" t="s">
        <v>12</v>
      </c>
      <c r="U312" s="27">
        <f t="shared" ref="U312:AA312" si="27">U313+U314+U315+U316</f>
        <v>0</v>
      </c>
      <c r="V312" s="27">
        <f t="shared" si="27"/>
        <v>0</v>
      </c>
      <c r="W312" s="27">
        <f t="shared" si="27"/>
        <v>0</v>
      </c>
      <c r="X312" s="27">
        <f t="shared" si="27"/>
        <v>0</v>
      </c>
      <c r="Y312" s="27">
        <f t="shared" si="27"/>
        <v>495759.39999999997</v>
      </c>
      <c r="Z312" s="28">
        <f t="shared" si="27"/>
        <v>966560.00000000012</v>
      </c>
      <c r="AA312" s="28">
        <f t="shared" si="27"/>
        <v>1462319.3999999997</v>
      </c>
      <c r="AB312" s="17">
        <v>2020</v>
      </c>
      <c r="AG312" s="2"/>
      <c r="AH312" s="11"/>
    </row>
    <row r="313" spans="2:34" ht="27" customHeight="1" x14ac:dyDescent="0.35">
      <c r="B313" s="12">
        <v>0</v>
      </c>
      <c r="C313" s="12">
        <v>4</v>
      </c>
      <c r="D313" s="12">
        <v>3</v>
      </c>
      <c r="E313" s="12">
        <v>0</v>
      </c>
      <c r="F313" s="12">
        <v>7</v>
      </c>
      <c r="G313" s="12">
        <v>0</v>
      </c>
      <c r="H313" s="12">
        <v>2</v>
      </c>
      <c r="I313" s="12">
        <v>0</v>
      </c>
      <c r="J313" s="12">
        <v>1</v>
      </c>
      <c r="K313" s="12">
        <v>2</v>
      </c>
      <c r="L313" s="12" t="s">
        <v>259</v>
      </c>
      <c r="M313" s="12">
        <v>1</v>
      </c>
      <c r="N313" s="12">
        <v>0</v>
      </c>
      <c r="O313" s="12">
        <v>0</v>
      </c>
      <c r="P313" s="12">
        <v>0</v>
      </c>
      <c r="Q313" s="12">
        <v>0</v>
      </c>
      <c r="R313" s="12">
        <v>2</v>
      </c>
      <c r="S313" s="117"/>
      <c r="T313" s="119"/>
      <c r="U313" s="27">
        <v>0</v>
      </c>
      <c r="V313" s="27">
        <v>0</v>
      </c>
      <c r="W313" s="27">
        <v>0</v>
      </c>
      <c r="X313" s="27">
        <v>0</v>
      </c>
      <c r="Y313" s="27">
        <v>3400</v>
      </c>
      <c r="Z313" s="28">
        <v>1863.9</v>
      </c>
      <c r="AA313" s="28">
        <f>U313+V313+W313+X313+Y313+Z313</f>
        <v>5263.9</v>
      </c>
      <c r="AB313" s="17">
        <v>2020</v>
      </c>
      <c r="AG313" s="2"/>
      <c r="AH313" s="11"/>
    </row>
    <row r="314" spans="2:34" ht="26.25" customHeight="1" x14ac:dyDescent="0.35">
      <c r="B314" s="12">
        <v>0</v>
      </c>
      <c r="C314" s="12">
        <v>4</v>
      </c>
      <c r="D314" s="12">
        <v>3</v>
      </c>
      <c r="E314" s="12">
        <v>0</v>
      </c>
      <c r="F314" s="12">
        <v>7</v>
      </c>
      <c r="G314" s="12">
        <v>0</v>
      </c>
      <c r="H314" s="12">
        <v>2</v>
      </c>
      <c r="I314" s="12">
        <v>0</v>
      </c>
      <c r="J314" s="12">
        <v>1</v>
      </c>
      <c r="K314" s="12">
        <v>2</v>
      </c>
      <c r="L314" s="12" t="s">
        <v>269</v>
      </c>
      <c r="M314" s="12">
        <v>1</v>
      </c>
      <c r="N314" s="12">
        <v>5</v>
      </c>
      <c r="O314" s="12">
        <v>5</v>
      </c>
      <c r="P314" s="12">
        <v>2</v>
      </c>
      <c r="Q314" s="12">
        <v>0</v>
      </c>
      <c r="R314" s="12">
        <v>1</v>
      </c>
      <c r="S314" s="117"/>
      <c r="T314" s="119"/>
      <c r="U314" s="27">
        <v>0</v>
      </c>
      <c r="V314" s="27">
        <v>0</v>
      </c>
      <c r="W314" s="27">
        <v>0</v>
      </c>
      <c r="X314" s="27">
        <v>0</v>
      </c>
      <c r="Y314" s="27">
        <v>326591.09999999998</v>
      </c>
      <c r="Z314" s="28">
        <v>870788.3</v>
      </c>
      <c r="AA314" s="28">
        <f>U314+V314+W314+X314+Y314+Z314</f>
        <v>1197379.3999999999</v>
      </c>
      <c r="AB314" s="17">
        <v>2020</v>
      </c>
      <c r="AG314" s="2"/>
      <c r="AH314" s="11"/>
    </row>
    <row r="315" spans="2:34" ht="21" customHeight="1" x14ac:dyDescent="0.35">
      <c r="B315" s="12">
        <v>0</v>
      </c>
      <c r="C315" s="12">
        <v>4</v>
      </c>
      <c r="D315" s="12">
        <v>3</v>
      </c>
      <c r="E315" s="12">
        <v>0</v>
      </c>
      <c r="F315" s="12">
        <v>7</v>
      </c>
      <c r="G315" s="12">
        <v>0</v>
      </c>
      <c r="H315" s="12">
        <v>2</v>
      </c>
      <c r="I315" s="12">
        <v>0</v>
      </c>
      <c r="J315" s="12">
        <v>1</v>
      </c>
      <c r="K315" s="12">
        <v>2</v>
      </c>
      <c r="L315" s="12" t="s">
        <v>259</v>
      </c>
      <c r="M315" s="12">
        <v>1</v>
      </c>
      <c r="N315" s="12">
        <v>1</v>
      </c>
      <c r="O315" s="12">
        <v>0</v>
      </c>
      <c r="P315" s="12">
        <v>1</v>
      </c>
      <c r="Q315" s="12">
        <v>6</v>
      </c>
      <c r="R315" s="12">
        <v>2</v>
      </c>
      <c r="S315" s="117"/>
      <c r="T315" s="119"/>
      <c r="U315" s="27">
        <v>0</v>
      </c>
      <c r="V315" s="27">
        <v>0</v>
      </c>
      <c r="W315" s="27">
        <v>0</v>
      </c>
      <c r="X315" s="27">
        <v>0</v>
      </c>
      <c r="Y315" s="27">
        <v>132614.70000000001</v>
      </c>
      <c r="Z315" s="77">
        <v>6772</v>
      </c>
      <c r="AA315" s="77">
        <f>U315+V315+W315+X315+Y315+Z315</f>
        <v>139386.70000000001</v>
      </c>
      <c r="AB315" s="17">
        <v>2020</v>
      </c>
      <c r="AG315" s="2"/>
      <c r="AH315" s="11"/>
    </row>
    <row r="316" spans="2:34" ht="21" customHeight="1" x14ac:dyDescent="0.35">
      <c r="B316" s="12">
        <v>0</v>
      </c>
      <c r="C316" s="12">
        <v>4</v>
      </c>
      <c r="D316" s="12">
        <v>3</v>
      </c>
      <c r="E316" s="12">
        <v>0</v>
      </c>
      <c r="F316" s="12">
        <v>7</v>
      </c>
      <c r="G316" s="12">
        <v>0</v>
      </c>
      <c r="H316" s="12">
        <v>2</v>
      </c>
      <c r="I316" s="12">
        <v>0</v>
      </c>
      <c r="J316" s="12">
        <v>1</v>
      </c>
      <c r="K316" s="12">
        <v>2</v>
      </c>
      <c r="L316" s="12" t="s">
        <v>259</v>
      </c>
      <c r="M316" s="12">
        <v>1</v>
      </c>
      <c r="N316" s="12" t="s">
        <v>36</v>
      </c>
      <c r="O316" s="12">
        <v>0</v>
      </c>
      <c r="P316" s="12">
        <v>1</v>
      </c>
      <c r="Q316" s="12">
        <v>6</v>
      </c>
      <c r="R316" s="12">
        <v>2</v>
      </c>
      <c r="S316" s="118"/>
      <c r="T316" s="112"/>
      <c r="U316" s="27">
        <v>0</v>
      </c>
      <c r="V316" s="27">
        <v>0</v>
      </c>
      <c r="W316" s="27">
        <v>0</v>
      </c>
      <c r="X316" s="27">
        <v>0</v>
      </c>
      <c r="Y316" s="27">
        <v>33153.599999999999</v>
      </c>
      <c r="Z316" s="28">
        <v>87135.8</v>
      </c>
      <c r="AA316" s="28">
        <f>U316+V316+W316+X316+Y316+Z316</f>
        <v>120289.4</v>
      </c>
      <c r="AB316" s="17">
        <v>2020</v>
      </c>
      <c r="AG316" s="2"/>
      <c r="AH316" s="11"/>
    </row>
    <row r="317" spans="2:34" ht="75" x14ac:dyDescent="0.35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3" t="s">
        <v>263</v>
      </c>
      <c r="T317" s="3" t="s">
        <v>40</v>
      </c>
      <c r="U317" s="14">
        <v>0</v>
      </c>
      <c r="V317" s="14">
        <v>0</v>
      </c>
      <c r="W317" s="14">
        <v>0</v>
      </c>
      <c r="X317" s="14">
        <v>0</v>
      </c>
      <c r="Y317" s="14">
        <v>0</v>
      </c>
      <c r="Z317" s="25">
        <v>0</v>
      </c>
      <c r="AA317" s="17">
        <f>U317+V317+W317+X317+Y317+Z317</f>
        <v>0</v>
      </c>
      <c r="AB317" s="17">
        <v>2020</v>
      </c>
      <c r="AG317" s="2"/>
      <c r="AH317" s="11"/>
    </row>
    <row r="318" spans="2:34" x14ac:dyDescent="0.35">
      <c r="B318" s="12">
        <v>0</v>
      </c>
      <c r="C318" s="12">
        <v>4</v>
      </c>
      <c r="D318" s="12">
        <v>3</v>
      </c>
      <c r="E318" s="12">
        <v>0</v>
      </c>
      <c r="F318" s="12">
        <v>7</v>
      </c>
      <c r="G318" s="12">
        <v>0</v>
      </c>
      <c r="H318" s="12">
        <v>2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16" t="s">
        <v>270</v>
      </c>
      <c r="T318" s="104" t="s">
        <v>12</v>
      </c>
      <c r="U318" s="27">
        <f t="shared" ref="U318:AA318" si="28">U319+U320+U321+U322+U323</f>
        <v>0</v>
      </c>
      <c r="V318" s="27">
        <f t="shared" si="28"/>
        <v>0</v>
      </c>
      <c r="W318" s="27">
        <f t="shared" si="28"/>
        <v>569192.5</v>
      </c>
      <c r="X318" s="27">
        <f t="shared" si="28"/>
        <v>366959</v>
      </c>
      <c r="Y318" s="27">
        <f t="shared" si="28"/>
        <v>226315.90000000002</v>
      </c>
      <c r="Z318" s="28">
        <f t="shared" si="28"/>
        <v>0</v>
      </c>
      <c r="AA318" s="28">
        <f t="shared" si="28"/>
        <v>1162467.3999999999</v>
      </c>
      <c r="AB318" s="17">
        <v>2019</v>
      </c>
      <c r="AG318" s="2"/>
      <c r="AH318" s="11"/>
    </row>
    <row r="319" spans="2:34" ht="23.25" customHeight="1" x14ac:dyDescent="0.35">
      <c r="B319" s="12">
        <v>0</v>
      </c>
      <c r="C319" s="12">
        <v>0</v>
      </c>
      <c r="D319" s="12">
        <v>7</v>
      </c>
      <c r="E319" s="12">
        <v>0</v>
      </c>
      <c r="F319" s="12">
        <v>7</v>
      </c>
      <c r="G319" s="12">
        <v>0</v>
      </c>
      <c r="H319" s="12">
        <v>2</v>
      </c>
      <c r="I319" s="12">
        <v>0</v>
      </c>
      <c r="J319" s="12">
        <v>1</v>
      </c>
      <c r="K319" s="12">
        <v>2</v>
      </c>
      <c r="L319" s="12">
        <v>1</v>
      </c>
      <c r="M319" s="12">
        <v>2</v>
      </c>
      <c r="N319" s="12" t="s">
        <v>79</v>
      </c>
      <c r="O319" s="12">
        <v>5</v>
      </c>
      <c r="P319" s="12">
        <v>2</v>
      </c>
      <c r="Q319" s="12">
        <v>0</v>
      </c>
      <c r="R319" s="12" t="s">
        <v>271</v>
      </c>
      <c r="S319" s="117"/>
      <c r="T319" s="119"/>
      <c r="U319" s="27">
        <v>0</v>
      </c>
      <c r="V319" s="27">
        <v>0</v>
      </c>
      <c r="W319" s="27">
        <v>14581.8</v>
      </c>
      <c r="X319" s="27">
        <v>0</v>
      </c>
      <c r="Y319" s="27">
        <v>0</v>
      </c>
      <c r="Z319" s="28">
        <v>0</v>
      </c>
      <c r="AA319" s="28">
        <f>U319+V319+W319+X319+Y319+Z319</f>
        <v>14581.8</v>
      </c>
      <c r="AB319" s="17">
        <v>2017</v>
      </c>
      <c r="AG319" s="2"/>
      <c r="AH319" s="11"/>
    </row>
    <row r="320" spans="2:34" x14ac:dyDescent="0.35">
      <c r="B320" s="12">
        <v>0</v>
      </c>
      <c r="C320" s="12">
        <v>0</v>
      </c>
      <c r="D320" s="12">
        <v>7</v>
      </c>
      <c r="E320" s="12">
        <v>0</v>
      </c>
      <c r="F320" s="12">
        <v>7</v>
      </c>
      <c r="G320" s="12">
        <v>0</v>
      </c>
      <c r="H320" s="12">
        <v>2</v>
      </c>
      <c r="I320" s="12">
        <v>0</v>
      </c>
      <c r="J320" s="12">
        <v>1</v>
      </c>
      <c r="K320" s="12">
        <v>2</v>
      </c>
      <c r="L320" s="12">
        <v>1</v>
      </c>
      <c r="M320" s="12">
        <v>2</v>
      </c>
      <c r="N320" s="12" t="s">
        <v>82</v>
      </c>
      <c r="O320" s="12">
        <v>5</v>
      </c>
      <c r="P320" s="12">
        <v>2</v>
      </c>
      <c r="Q320" s="12">
        <v>0</v>
      </c>
      <c r="R320" s="12" t="s">
        <v>272</v>
      </c>
      <c r="S320" s="117"/>
      <c r="T320" s="119"/>
      <c r="U320" s="27">
        <v>0</v>
      </c>
      <c r="V320" s="27">
        <v>0</v>
      </c>
      <c r="W320" s="27">
        <v>551010.69999999995</v>
      </c>
      <c r="X320" s="27">
        <v>0</v>
      </c>
      <c r="Y320" s="27">
        <v>0</v>
      </c>
      <c r="Z320" s="28">
        <v>0</v>
      </c>
      <c r="AA320" s="28">
        <f>U320+V320+W320+X320+Y320+Z320</f>
        <v>551010.69999999995</v>
      </c>
      <c r="AB320" s="17">
        <v>2017</v>
      </c>
      <c r="AG320" s="2"/>
      <c r="AH320" s="11"/>
    </row>
    <row r="321" spans="2:34" x14ac:dyDescent="0.35">
      <c r="B321" s="12">
        <v>0</v>
      </c>
      <c r="C321" s="12">
        <v>0</v>
      </c>
      <c r="D321" s="12">
        <v>7</v>
      </c>
      <c r="E321" s="12">
        <v>0</v>
      </c>
      <c r="F321" s="12">
        <v>7</v>
      </c>
      <c r="G321" s="12">
        <v>0</v>
      </c>
      <c r="H321" s="12">
        <v>2</v>
      </c>
      <c r="I321" s="12">
        <v>0</v>
      </c>
      <c r="J321" s="12">
        <v>1</v>
      </c>
      <c r="K321" s="12">
        <v>2</v>
      </c>
      <c r="L321" s="12">
        <v>1</v>
      </c>
      <c r="M321" s="12">
        <v>2</v>
      </c>
      <c r="N321" s="12">
        <v>0</v>
      </c>
      <c r="O321" s="12">
        <v>0</v>
      </c>
      <c r="P321" s="12">
        <v>0</v>
      </c>
      <c r="Q321" s="12">
        <v>0</v>
      </c>
      <c r="R321" s="12">
        <v>4</v>
      </c>
      <c r="S321" s="117"/>
      <c r="T321" s="119"/>
      <c r="U321" s="27">
        <v>0</v>
      </c>
      <c r="V321" s="27">
        <v>0</v>
      </c>
      <c r="W321" s="27">
        <v>3600</v>
      </c>
      <c r="X321" s="27">
        <v>0</v>
      </c>
      <c r="Y321" s="27">
        <v>560</v>
      </c>
      <c r="Z321" s="28">
        <v>0</v>
      </c>
      <c r="AA321" s="28">
        <f>U321+V321+W321+X321+Y321+Z321</f>
        <v>4160</v>
      </c>
      <c r="AB321" s="17">
        <v>2019</v>
      </c>
      <c r="AG321" s="2"/>
      <c r="AH321" s="11"/>
    </row>
    <row r="322" spans="2:34" x14ac:dyDescent="0.35">
      <c r="B322" s="12">
        <v>0</v>
      </c>
      <c r="C322" s="12">
        <v>4</v>
      </c>
      <c r="D322" s="12">
        <v>3</v>
      </c>
      <c r="E322" s="12">
        <v>0</v>
      </c>
      <c r="F322" s="12">
        <v>7</v>
      </c>
      <c r="G322" s="12">
        <v>0</v>
      </c>
      <c r="H322" s="12">
        <v>2</v>
      </c>
      <c r="I322" s="12">
        <v>0</v>
      </c>
      <c r="J322" s="12">
        <v>1</v>
      </c>
      <c r="K322" s="12">
        <v>2</v>
      </c>
      <c r="L322" s="12">
        <v>1</v>
      </c>
      <c r="M322" s="12">
        <v>2</v>
      </c>
      <c r="N322" s="12" t="s">
        <v>36</v>
      </c>
      <c r="O322" s="12">
        <v>0</v>
      </c>
      <c r="P322" s="12">
        <v>1</v>
      </c>
      <c r="Q322" s="12">
        <v>6</v>
      </c>
      <c r="R322" s="12">
        <v>1</v>
      </c>
      <c r="S322" s="117"/>
      <c r="T322" s="119"/>
      <c r="U322" s="27">
        <v>0</v>
      </c>
      <c r="V322" s="27">
        <v>0</v>
      </c>
      <c r="W322" s="27">
        <v>0</v>
      </c>
      <c r="X322" s="27">
        <v>71471.8</v>
      </c>
      <c r="Y322" s="27">
        <v>165162.70000000001</v>
      </c>
      <c r="Z322" s="28">
        <v>0</v>
      </c>
      <c r="AA322" s="28">
        <f>U322+V322+W322+X322+Y322+Z322</f>
        <v>236634.5</v>
      </c>
      <c r="AB322" s="17">
        <v>2019</v>
      </c>
      <c r="AG322" s="2"/>
      <c r="AH322" s="11"/>
    </row>
    <row r="323" spans="2:34" x14ac:dyDescent="0.35">
      <c r="B323" s="12">
        <v>0</v>
      </c>
      <c r="C323" s="12">
        <v>4</v>
      </c>
      <c r="D323" s="12">
        <v>3</v>
      </c>
      <c r="E323" s="12">
        <v>0</v>
      </c>
      <c r="F323" s="12">
        <v>7</v>
      </c>
      <c r="G323" s="12">
        <v>0</v>
      </c>
      <c r="H323" s="12">
        <v>2</v>
      </c>
      <c r="I323" s="12">
        <v>0</v>
      </c>
      <c r="J323" s="12">
        <v>1</v>
      </c>
      <c r="K323" s="12">
        <v>2</v>
      </c>
      <c r="L323" s="12">
        <v>1</v>
      </c>
      <c r="M323" s="12">
        <v>2</v>
      </c>
      <c r="N323" s="12">
        <v>1</v>
      </c>
      <c r="O323" s="12">
        <v>0</v>
      </c>
      <c r="P323" s="12">
        <v>1</v>
      </c>
      <c r="Q323" s="12">
        <v>6</v>
      </c>
      <c r="R323" s="12">
        <v>1</v>
      </c>
      <c r="S323" s="118"/>
      <c r="T323" s="112"/>
      <c r="U323" s="27">
        <v>0</v>
      </c>
      <c r="V323" s="27">
        <v>0</v>
      </c>
      <c r="W323" s="27">
        <v>0</v>
      </c>
      <c r="X323" s="27">
        <v>295487.2</v>
      </c>
      <c r="Y323" s="27">
        <v>60593.2</v>
      </c>
      <c r="Z323" s="28">
        <v>0</v>
      </c>
      <c r="AA323" s="28">
        <f>U323+V323+W323+X323+Y323+Z323</f>
        <v>356080.4</v>
      </c>
      <c r="AB323" s="17">
        <v>2019</v>
      </c>
      <c r="AC323" s="68"/>
      <c r="AG323" s="2"/>
      <c r="AH323" s="11"/>
    </row>
    <row r="324" spans="2:34" x14ac:dyDescent="0.35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3" t="s">
        <v>273</v>
      </c>
      <c r="T324" s="3" t="s">
        <v>32</v>
      </c>
      <c r="U324" s="14">
        <v>0</v>
      </c>
      <c r="V324" s="14">
        <v>0</v>
      </c>
      <c r="W324" s="14">
        <v>1</v>
      </c>
      <c r="X324" s="14">
        <v>1</v>
      </c>
      <c r="Y324" s="14">
        <v>1</v>
      </c>
      <c r="Z324" s="17">
        <v>0</v>
      </c>
      <c r="AA324" s="17">
        <v>1</v>
      </c>
      <c r="AB324" s="17">
        <v>2019</v>
      </c>
      <c r="AG324" s="2"/>
      <c r="AH324" s="11"/>
    </row>
    <row r="325" spans="2:34" ht="75" x14ac:dyDescent="0.35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3" t="s">
        <v>274</v>
      </c>
      <c r="T325" s="3" t="s">
        <v>40</v>
      </c>
      <c r="U325" s="14">
        <v>0</v>
      </c>
      <c r="V325" s="14">
        <v>0</v>
      </c>
      <c r="W325" s="14">
        <v>0</v>
      </c>
      <c r="X325" s="14">
        <v>0</v>
      </c>
      <c r="Y325" s="14">
        <v>560</v>
      </c>
      <c r="Z325" s="14">
        <v>0</v>
      </c>
      <c r="AA325" s="14">
        <v>560</v>
      </c>
      <c r="AB325" s="14">
        <v>2019</v>
      </c>
      <c r="AG325" s="2"/>
      <c r="AH325" s="11"/>
    </row>
    <row r="326" spans="2:34" ht="53.25" customHeight="1" x14ac:dyDescent="0.35">
      <c r="B326" s="12">
        <v>0</v>
      </c>
      <c r="C326" s="12">
        <v>1</v>
      </c>
      <c r="D326" s="12">
        <v>1</v>
      </c>
      <c r="E326" s="12">
        <v>0</v>
      </c>
      <c r="F326" s="12">
        <v>7</v>
      </c>
      <c r="G326" s="12">
        <v>0</v>
      </c>
      <c r="H326" s="12">
        <v>2</v>
      </c>
      <c r="I326" s="12">
        <v>0</v>
      </c>
      <c r="J326" s="12">
        <v>1</v>
      </c>
      <c r="K326" s="12">
        <v>2</v>
      </c>
      <c r="L326" s="12" t="s">
        <v>259</v>
      </c>
      <c r="M326" s="12">
        <v>1</v>
      </c>
      <c r="N326" s="12" t="s">
        <v>36</v>
      </c>
      <c r="O326" s="12">
        <v>0</v>
      </c>
      <c r="P326" s="12">
        <v>3</v>
      </c>
      <c r="Q326" s="12">
        <v>9</v>
      </c>
      <c r="R326" s="12">
        <v>0</v>
      </c>
      <c r="S326" s="116" t="s">
        <v>275</v>
      </c>
      <c r="T326" s="104" t="s">
        <v>77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77">
        <v>570</v>
      </c>
      <c r="AA326" s="77">
        <f>U326+V326+W326+X326+Y326+Z326</f>
        <v>570</v>
      </c>
      <c r="AB326" s="14">
        <v>2020</v>
      </c>
      <c r="AG326" s="2"/>
      <c r="AH326" s="11"/>
    </row>
    <row r="327" spans="2:34" ht="104.25" customHeight="1" x14ac:dyDescent="0.35">
      <c r="B327" s="12">
        <v>0</v>
      </c>
      <c r="C327" s="12">
        <v>1</v>
      </c>
      <c r="D327" s="12">
        <v>1</v>
      </c>
      <c r="E327" s="12">
        <v>0</v>
      </c>
      <c r="F327" s="12">
        <v>7</v>
      </c>
      <c r="G327" s="12">
        <v>0</v>
      </c>
      <c r="H327" s="12">
        <v>2</v>
      </c>
      <c r="I327" s="12">
        <v>0</v>
      </c>
      <c r="J327" s="12">
        <v>1</v>
      </c>
      <c r="K327" s="12">
        <v>2</v>
      </c>
      <c r="L327" s="12" t="s">
        <v>259</v>
      </c>
      <c r="M327" s="12">
        <v>1</v>
      </c>
      <c r="N327" s="12">
        <v>1</v>
      </c>
      <c r="O327" s="12">
        <v>0</v>
      </c>
      <c r="P327" s="12">
        <v>3</v>
      </c>
      <c r="Q327" s="12">
        <v>9</v>
      </c>
      <c r="R327" s="12">
        <v>0</v>
      </c>
      <c r="S327" s="118"/>
      <c r="T327" s="112"/>
      <c r="U327" s="27">
        <v>0</v>
      </c>
      <c r="V327" s="27">
        <v>0</v>
      </c>
      <c r="W327" s="27">
        <v>0</v>
      </c>
      <c r="X327" s="27">
        <v>0</v>
      </c>
      <c r="Y327" s="27">
        <v>0</v>
      </c>
      <c r="Z327" s="27">
        <v>2400</v>
      </c>
      <c r="AA327" s="27">
        <f>U327+V327+W327+X327+Y327+Z327</f>
        <v>2400</v>
      </c>
      <c r="AB327" s="14">
        <v>2020</v>
      </c>
      <c r="AG327" s="2"/>
      <c r="AH327" s="11"/>
    </row>
    <row r="328" spans="2:34" ht="120.75" customHeight="1" x14ac:dyDescent="0.35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3" t="s">
        <v>261</v>
      </c>
      <c r="T328" s="3" t="s">
        <v>32</v>
      </c>
      <c r="U328" s="14">
        <v>0</v>
      </c>
      <c r="V328" s="14">
        <v>0</v>
      </c>
      <c r="W328" s="14">
        <v>0</v>
      </c>
      <c r="X328" s="14">
        <v>0</v>
      </c>
      <c r="Y328" s="14">
        <v>0</v>
      </c>
      <c r="Z328" s="14">
        <v>4</v>
      </c>
      <c r="AA328" s="14">
        <f>U328+V328+W328+X328+Y328+Z328</f>
        <v>4</v>
      </c>
      <c r="AB328" s="14">
        <v>2020</v>
      </c>
      <c r="AG328" s="2"/>
      <c r="AH328" s="11"/>
    </row>
    <row r="329" spans="2:34" x14ac:dyDescent="0.35">
      <c r="B329" s="12">
        <v>0</v>
      </c>
      <c r="C329" s="12">
        <v>4</v>
      </c>
      <c r="D329" s="12">
        <v>3</v>
      </c>
      <c r="E329" s="12">
        <v>0</v>
      </c>
      <c r="F329" s="12">
        <v>7</v>
      </c>
      <c r="G329" s="12">
        <v>0</v>
      </c>
      <c r="H329" s="12">
        <v>2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16" t="s">
        <v>276</v>
      </c>
      <c r="T329" s="104" t="s">
        <v>77</v>
      </c>
      <c r="U329" s="27">
        <f t="shared" ref="U329:AA329" si="29">U330+U331+U332+U333+U334+U335+U336+U337+U338</f>
        <v>0</v>
      </c>
      <c r="V329" s="27">
        <f t="shared" si="29"/>
        <v>0</v>
      </c>
      <c r="W329" s="27">
        <f t="shared" si="29"/>
        <v>126.9</v>
      </c>
      <c r="X329" s="27">
        <f t="shared" si="29"/>
        <v>848464.9</v>
      </c>
      <c r="Y329" s="27">
        <f t="shared" si="29"/>
        <v>915450.79999999993</v>
      </c>
      <c r="Z329" s="28">
        <f t="shared" si="29"/>
        <v>837.8</v>
      </c>
      <c r="AA329" s="28">
        <f t="shared" si="29"/>
        <v>1764880.4000000001</v>
      </c>
      <c r="AB329" s="17">
        <v>2020</v>
      </c>
      <c r="AG329" s="2"/>
      <c r="AH329" s="11"/>
    </row>
    <row r="330" spans="2:34" ht="23.25" customHeight="1" x14ac:dyDescent="0.35">
      <c r="B330" s="12">
        <v>0</v>
      </c>
      <c r="C330" s="12">
        <v>0</v>
      </c>
      <c r="D330" s="12">
        <v>7</v>
      </c>
      <c r="E330" s="12">
        <v>0</v>
      </c>
      <c r="F330" s="12">
        <v>7</v>
      </c>
      <c r="G330" s="12">
        <v>0</v>
      </c>
      <c r="H330" s="12">
        <v>2</v>
      </c>
      <c r="I330" s="12">
        <v>0</v>
      </c>
      <c r="J330" s="12">
        <v>1</v>
      </c>
      <c r="K330" s="12">
        <v>2</v>
      </c>
      <c r="L330" s="12">
        <v>1</v>
      </c>
      <c r="M330" s="12">
        <v>2</v>
      </c>
      <c r="N330" s="12">
        <v>0</v>
      </c>
      <c r="O330" s="12">
        <v>0</v>
      </c>
      <c r="P330" s="12">
        <v>0</v>
      </c>
      <c r="Q330" s="12">
        <v>0</v>
      </c>
      <c r="R330" s="12">
        <v>6</v>
      </c>
      <c r="S330" s="117"/>
      <c r="T330" s="119"/>
      <c r="U330" s="31">
        <v>0</v>
      </c>
      <c r="V330" s="31">
        <v>0</v>
      </c>
      <c r="W330" s="31">
        <v>126.9</v>
      </c>
      <c r="X330" s="27">
        <v>0</v>
      </c>
      <c r="Y330" s="27">
        <v>0</v>
      </c>
      <c r="Z330" s="32">
        <v>0</v>
      </c>
      <c r="AA330" s="28">
        <f>SUM(U330:Z330)</f>
        <v>126.9</v>
      </c>
      <c r="AB330" s="17">
        <v>2017</v>
      </c>
      <c r="AG330" s="2"/>
      <c r="AH330" s="11"/>
    </row>
    <row r="331" spans="2:34" x14ac:dyDescent="0.35">
      <c r="B331" s="12">
        <v>0</v>
      </c>
      <c r="C331" s="12">
        <v>4</v>
      </c>
      <c r="D331" s="12">
        <v>3</v>
      </c>
      <c r="E331" s="12">
        <v>0</v>
      </c>
      <c r="F331" s="12">
        <v>7</v>
      </c>
      <c r="G331" s="12">
        <v>0</v>
      </c>
      <c r="H331" s="12">
        <v>2</v>
      </c>
      <c r="I331" s="12">
        <v>0</v>
      </c>
      <c r="J331" s="12">
        <v>1</v>
      </c>
      <c r="K331" s="12">
        <v>2</v>
      </c>
      <c r="L331" s="12">
        <v>1</v>
      </c>
      <c r="M331" s="12">
        <v>2</v>
      </c>
      <c r="N331" s="12">
        <v>0</v>
      </c>
      <c r="O331" s="12">
        <v>0</v>
      </c>
      <c r="P331" s="12">
        <v>0</v>
      </c>
      <c r="Q331" s="12">
        <v>0</v>
      </c>
      <c r="R331" s="12">
        <v>6</v>
      </c>
      <c r="S331" s="117"/>
      <c r="T331" s="119"/>
      <c r="U331" s="31">
        <v>0</v>
      </c>
      <c r="V331" s="31">
        <v>0</v>
      </c>
      <c r="W331" s="31">
        <v>0</v>
      </c>
      <c r="X331" s="27">
        <v>3320.8</v>
      </c>
      <c r="Y331" s="27">
        <v>0</v>
      </c>
      <c r="Z331" s="32">
        <v>837.8</v>
      </c>
      <c r="AA331" s="28">
        <f>SUM(U331:Z331)</f>
        <v>4158.6000000000004</v>
      </c>
      <c r="AB331" s="17">
        <v>2020</v>
      </c>
      <c r="AG331" s="2"/>
      <c r="AH331" s="11"/>
    </row>
    <row r="332" spans="2:34" x14ac:dyDescent="0.35">
      <c r="B332" s="12">
        <v>0</v>
      </c>
      <c r="C332" s="12">
        <v>4</v>
      </c>
      <c r="D332" s="12">
        <v>3</v>
      </c>
      <c r="E332" s="12">
        <v>0</v>
      </c>
      <c r="F332" s="12">
        <v>7</v>
      </c>
      <c r="G332" s="12">
        <v>0</v>
      </c>
      <c r="H332" s="12">
        <v>2</v>
      </c>
      <c r="I332" s="12">
        <v>0</v>
      </c>
      <c r="J332" s="12">
        <v>1</v>
      </c>
      <c r="K332" s="12">
        <v>2</v>
      </c>
      <c r="L332" s="12">
        <v>1</v>
      </c>
      <c r="M332" s="12">
        <v>2</v>
      </c>
      <c r="N332" s="12" t="s">
        <v>79</v>
      </c>
      <c r="O332" s="12">
        <v>5</v>
      </c>
      <c r="P332" s="12">
        <v>2</v>
      </c>
      <c r="Q332" s="12">
        <v>0</v>
      </c>
      <c r="R332" s="12">
        <v>0</v>
      </c>
      <c r="S332" s="117"/>
      <c r="T332" s="119"/>
      <c r="U332" s="31">
        <v>0</v>
      </c>
      <c r="V332" s="31">
        <v>0</v>
      </c>
      <c r="W332" s="31">
        <v>0</v>
      </c>
      <c r="X332" s="27">
        <v>644864.19999999995</v>
      </c>
      <c r="Y332" s="27">
        <v>350618.9</v>
      </c>
      <c r="Z332" s="32">
        <v>0</v>
      </c>
      <c r="AA332" s="28">
        <f>X332+Y332</f>
        <v>995483.1</v>
      </c>
      <c r="AB332" s="17">
        <v>2019</v>
      </c>
      <c r="AG332" s="2"/>
      <c r="AH332" s="11"/>
    </row>
    <row r="333" spans="2:34" x14ac:dyDescent="0.35">
      <c r="B333" s="12">
        <v>0</v>
      </c>
      <c r="C333" s="12">
        <v>4</v>
      </c>
      <c r="D333" s="12">
        <v>3</v>
      </c>
      <c r="E333" s="12">
        <v>0</v>
      </c>
      <c r="F333" s="12">
        <v>7</v>
      </c>
      <c r="G333" s="12">
        <v>0</v>
      </c>
      <c r="H333" s="12">
        <v>2</v>
      </c>
      <c r="I333" s="12">
        <v>0</v>
      </c>
      <c r="J333" s="12">
        <v>1</v>
      </c>
      <c r="K333" s="12">
        <v>2</v>
      </c>
      <c r="L333" s="12" t="s">
        <v>269</v>
      </c>
      <c r="M333" s="12">
        <v>1</v>
      </c>
      <c r="N333" s="12">
        <v>5</v>
      </c>
      <c r="O333" s="12">
        <v>5</v>
      </c>
      <c r="P333" s="12">
        <v>2</v>
      </c>
      <c r="Q333" s="12">
        <v>0</v>
      </c>
      <c r="R333" s="12">
        <v>6</v>
      </c>
      <c r="S333" s="117"/>
      <c r="T333" s="119"/>
      <c r="U333" s="31">
        <v>0</v>
      </c>
      <c r="V333" s="31">
        <v>0</v>
      </c>
      <c r="W333" s="31">
        <v>0</v>
      </c>
      <c r="X333" s="27">
        <v>0</v>
      </c>
      <c r="Y333" s="27">
        <v>264342.3</v>
      </c>
      <c r="Z333" s="32">
        <v>0</v>
      </c>
      <c r="AA333" s="28">
        <f t="shared" ref="AA333:AA338" si="30">SUM(U333:Z333)</f>
        <v>264342.3</v>
      </c>
      <c r="AB333" s="17">
        <v>2019</v>
      </c>
      <c r="AG333" s="2"/>
      <c r="AH333" s="11"/>
    </row>
    <row r="334" spans="2:34" x14ac:dyDescent="0.35">
      <c r="B334" s="12">
        <v>0</v>
      </c>
      <c r="C334" s="12">
        <v>4</v>
      </c>
      <c r="D334" s="12">
        <v>3</v>
      </c>
      <c r="E334" s="12">
        <v>0</v>
      </c>
      <c r="F334" s="12">
        <v>7</v>
      </c>
      <c r="G334" s="12">
        <v>0</v>
      </c>
      <c r="H334" s="12">
        <v>2</v>
      </c>
      <c r="I334" s="12">
        <v>0</v>
      </c>
      <c r="J334" s="12">
        <v>1</v>
      </c>
      <c r="K334" s="12">
        <v>2</v>
      </c>
      <c r="L334" s="12">
        <v>1</v>
      </c>
      <c r="M334" s="12">
        <v>2</v>
      </c>
      <c r="N334" s="12">
        <v>1</v>
      </c>
      <c r="O334" s="12">
        <v>0</v>
      </c>
      <c r="P334" s="12">
        <v>1</v>
      </c>
      <c r="Q334" s="12">
        <v>6</v>
      </c>
      <c r="R334" s="12">
        <v>2</v>
      </c>
      <c r="S334" s="117"/>
      <c r="T334" s="119"/>
      <c r="U334" s="31">
        <v>0</v>
      </c>
      <c r="V334" s="31">
        <v>0</v>
      </c>
      <c r="W334" s="31">
        <v>0</v>
      </c>
      <c r="X334" s="27">
        <v>166611.1</v>
      </c>
      <c r="Y334" s="27">
        <v>0</v>
      </c>
      <c r="Z334" s="32">
        <v>0</v>
      </c>
      <c r="AA334" s="28">
        <f t="shared" si="30"/>
        <v>166611.1</v>
      </c>
      <c r="AB334" s="17">
        <v>2018</v>
      </c>
      <c r="AG334" s="2"/>
      <c r="AH334" s="11"/>
    </row>
    <row r="335" spans="2:34" x14ac:dyDescent="0.35">
      <c r="B335" s="12">
        <v>0</v>
      </c>
      <c r="C335" s="12">
        <v>4</v>
      </c>
      <c r="D335" s="12">
        <v>3</v>
      </c>
      <c r="E335" s="12">
        <v>0</v>
      </c>
      <c r="F335" s="12">
        <v>7</v>
      </c>
      <c r="G335" s="12">
        <v>0</v>
      </c>
      <c r="H335" s="12">
        <v>2</v>
      </c>
      <c r="I335" s="12">
        <v>0</v>
      </c>
      <c r="J335" s="12">
        <v>1</v>
      </c>
      <c r="K335" s="12">
        <v>2</v>
      </c>
      <c r="L335" s="12">
        <v>1</v>
      </c>
      <c r="M335" s="12">
        <v>2</v>
      </c>
      <c r="N335" s="12" t="s">
        <v>36</v>
      </c>
      <c r="O335" s="12">
        <v>0</v>
      </c>
      <c r="P335" s="12">
        <v>1</v>
      </c>
      <c r="Q335" s="12">
        <v>6</v>
      </c>
      <c r="R335" s="12">
        <v>2</v>
      </c>
      <c r="S335" s="117"/>
      <c r="T335" s="119"/>
      <c r="U335" s="31">
        <v>0</v>
      </c>
      <c r="V335" s="31">
        <v>0</v>
      </c>
      <c r="W335" s="31">
        <v>0</v>
      </c>
      <c r="X335" s="27">
        <v>33668.800000000003</v>
      </c>
      <c r="Y335" s="27">
        <v>0</v>
      </c>
      <c r="Z335" s="32">
        <v>0</v>
      </c>
      <c r="AA335" s="28">
        <f t="shared" si="30"/>
        <v>33668.800000000003</v>
      </c>
      <c r="AB335" s="17">
        <v>2018</v>
      </c>
      <c r="AG335" s="2"/>
      <c r="AH335" s="11"/>
    </row>
    <row r="336" spans="2:34" x14ac:dyDescent="0.35">
      <c r="B336" s="12">
        <v>0</v>
      </c>
      <c r="C336" s="12">
        <v>4</v>
      </c>
      <c r="D336" s="12">
        <v>3</v>
      </c>
      <c r="E336" s="12">
        <v>0</v>
      </c>
      <c r="F336" s="12">
        <v>7</v>
      </c>
      <c r="G336" s="12">
        <v>0</v>
      </c>
      <c r="H336" s="12">
        <v>2</v>
      </c>
      <c r="I336" s="12">
        <v>0</v>
      </c>
      <c r="J336" s="12">
        <v>1</v>
      </c>
      <c r="K336" s="12">
        <v>2</v>
      </c>
      <c r="L336" s="12" t="s">
        <v>259</v>
      </c>
      <c r="M336" s="12">
        <v>1</v>
      </c>
      <c r="N336" s="12">
        <v>0</v>
      </c>
      <c r="O336" s="12">
        <v>0</v>
      </c>
      <c r="P336" s="12">
        <v>0</v>
      </c>
      <c r="Q336" s="12">
        <v>0</v>
      </c>
      <c r="R336" s="12">
        <v>6</v>
      </c>
      <c r="S336" s="117"/>
      <c r="T336" s="119"/>
      <c r="U336" s="31">
        <v>0</v>
      </c>
      <c r="V336" s="31">
        <v>0</v>
      </c>
      <c r="W336" s="31">
        <v>0</v>
      </c>
      <c r="X336" s="31">
        <v>0</v>
      </c>
      <c r="Y336" s="27">
        <v>6854.3</v>
      </c>
      <c r="Z336" s="28">
        <v>0</v>
      </c>
      <c r="AA336" s="28">
        <f t="shared" si="30"/>
        <v>6854.3</v>
      </c>
      <c r="AB336" s="17">
        <v>2019</v>
      </c>
      <c r="AG336" s="2"/>
      <c r="AH336" s="11"/>
    </row>
    <row r="337" spans="2:34" x14ac:dyDescent="0.35">
      <c r="B337" s="12">
        <v>0</v>
      </c>
      <c r="C337" s="12">
        <v>4</v>
      </c>
      <c r="D337" s="12">
        <v>3</v>
      </c>
      <c r="E337" s="12">
        <v>0</v>
      </c>
      <c r="F337" s="12">
        <v>7</v>
      </c>
      <c r="G337" s="12">
        <v>0</v>
      </c>
      <c r="H337" s="12">
        <v>2</v>
      </c>
      <c r="I337" s="12">
        <v>0</v>
      </c>
      <c r="J337" s="12">
        <v>1</v>
      </c>
      <c r="K337" s="12">
        <v>2</v>
      </c>
      <c r="L337" s="12" t="s">
        <v>259</v>
      </c>
      <c r="M337" s="12">
        <v>1</v>
      </c>
      <c r="N337" s="12">
        <v>1</v>
      </c>
      <c r="O337" s="12">
        <v>0</v>
      </c>
      <c r="P337" s="12">
        <v>1</v>
      </c>
      <c r="Q337" s="12">
        <v>6</v>
      </c>
      <c r="R337" s="12">
        <v>6</v>
      </c>
      <c r="S337" s="117"/>
      <c r="T337" s="119"/>
      <c r="U337" s="31">
        <v>0</v>
      </c>
      <c r="V337" s="31">
        <v>0</v>
      </c>
      <c r="W337" s="31">
        <v>0</v>
      </c>
      <c r="X337" s="31">
        <v>0</v>
      </c>
      <c r="Y337" s="27">
        <v>234908.2</v>
      </c>
      <c r="Z337" s="28">
        <v>0</v>
      </c>
      <c r="AA337" s="28">
        <f t="shared" si="30"/>
        <v>234908.2</v>
      </c>
      <c r="AB337" s="17">
        <v>2019</v>
      </c>
      <c r="AG337" s="2"/>
      <c r="AH337" s="11"/>
    </row>
    <row r="338" spans="2:34" x14ac:dyDescent="0.35">
      <c r="B338" s="12">
        <v>0</v>
      </c>
      <c r="C338" s="12">
        <v>4</v>
      </c>
      <c r="D338" s="12">
        <v>3</v>
      </c>
      <c r="E338" s="12">
        <v>0</v>
      </c>
      <c r="F338" s="12">
        <v>7</v>
      </c>
      <c r="G338" s="12">
        <v>0</v>
      </c>
      <c r="H338" s="12">
        <v>2</v>
      </c>
      <c r="I338" s="12">
        <v>0</v>
      </c>
      <c r="J338" s="12">
        <v>1</v>
      </c>
      <c r="K338" s="12">
        <v>2</v>
      </c>
      <c r="L338" s="12" t="s">
        <v>259</v>
      </c>
      <c r="M338" s="12">
        <v>1</v>
      </c>
      <c r="N338" s="12" t="s">
        <v>36</v>
      </c>
      <c r="O338" s="12">
        <v>0</v>
      </c>
      <c r="P338" s="12">
        <v>1</v>
      </c>
      <c r="Q338" s="12">
        <v>6</v>
      </c>
      <c r="R338" s="12">
        <v>6</v>
      </c>
      <c r="S338" s="118"/>
      <c r="T338" s="112"/>
      <c r="U338" s="31">
        <v>0</v>
      </c>
      <c r="V338" s="31">
        <v>0</v>
      </c>
      <c r="W338" s="31">
        <v>0</v>
      </c>
      <c r="X338" s="31">
        <v>0</v>
      </c>
      <c r="Y338" s="27">
        <v>58727.1</v>
      </c>
      <c r="Z338" s="28">
        <v>0</v>
      </c>
      <c r="AA338" s="28">
        <f t="shared" si="30"/>
        <v>58727.1</v>
      </c>
      <c r="AB338" s="17">
        <v>2019</v>
      </c>
      <c r="AG338" s="2"/>
      <c r="AH338" s="11"/>
    </row>
    <row r="339" spans="2:34" ht="27" customHeight="1" x14ac:dyDescent="0.35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3" t="s">
        <v>273</v>
      </c>
      <c r="T339" s="3" t="s">
        <v>32</v>
      </c>
      <c r="U339" s="14">
        <v>0</v>
      </c>
      <c r="V339" s="14">
        <v>0</v>
      </c>
      <c r="W339" s="14">
        <v>1</v>
      </c>
      <c r="X339" s="14">
        <v>1</v>
      </c>
      <c r="Y339" s="14">
        <v>1</v>
      </c>
      <c r="Z339" s="17">
        <v>0</v>
      </c>
      <c r="AA339" s="17">
        <v>1</v>
      </c>
      <c r="AB339" s="17">
        <v>2019</v>
      </c>
      <c r="AG339" s="2"/>
      <c r="AH339" s="11"/>
    </row>
    <row r="340" spans="2:34" ht="79.5" customHeight="1" x14ac:dyDescent="0.35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3" t="s">
        <v>274</v>
      </c>
      <c r="T340" s="3" t="s">
        <v>40</v>
      </c>
      <c r="U340" s="14">
        <v>0</v>
      </c>
      <c r="V340" s="14">
        <v>0</v>
      </c>
      <c r="W340" s="14">
        <v>0</v>
      </c>
      <c r="X340" s="14">
        <v>0</v>
      </c>
      <c r="Y340" s="24">
        <v>1224</v>
      </c>
      <c r="Z340" s="25">
        <v>0</v>
      </c>
      <c r="AA340" s="25">
        <v>1224</v>
      </c>
      <c r="AB340" s="17">
        <v>2019</v>
      </c>
      <c r="AG340" s="2"/>
      <c r="AH340" s="11"/>
    </row>
    <row r="341" spans="2:34" ht="174" customHeight="1" x14ac:dyDescent="0.35">
      <c r="B341" s="12">
        <v>0</v>
      </c>
      <c r="C341" s="12">
        <v>1</v>
      </c>
      <c r="D341" s="12">
        <v>1</v>
      </c>
      <c r="E341" s="12">
        <v>0</v>
      </c>
      <c r="F341" s="12">
        <v>7</v>
      </c>
      <c r="G341" s="12">
        <v>0</v>
      </c>
      <c r="H341" s="12">
        <v>2</v>
      </c>
      <c r="I341" s="12">
        <v>0</v>
      </c>
      <c r="J341" s="12">
        <v>1</v>
      </c>
      <c r="K341" s="12">
        <v>2</v>
      </c>
      <c r="L341" s="12">
        <v>1</v>
      </c>
      <c r="M341" s="12">
        <v>3</v>
      </c>
      <c r="N341" s="12">
        <v>1</v>
      </c>
      <c r="O341" s="12">
        <v>0</v>
      </c>
      <c r="P341" s="12">
        <v>7</v>
      </c>
      <c r="Q341" s="12">
        <v>5</v>
      </c>
      <c r="R341" s="12">
        <v>0</v>
      </c>
      <c r="S341" s="19" t="s">
        <v>277</v>
      </c>
      <c r="T341" s="20" t="s">
        <v>12</v>
      </c>
      <c r="U341" s="21">
        <f>U343+U344+U346</f>
        <v>1584495.1</v>
      </c>
      <c r="V341" s="21">
        <f>V343+V346</f>
        <v>1538506</v>
      </c>
      <c r="W341" s="21">
        <f>W343+W346</f>
        <v>1626689</v>
      </c>
      <c r="X341" s="21">
        <f>X343+X346</f>
        <v>1702624.7</v>
      </c>
      <c r="Y341" s="21">
        <f>Y343+Y346</f>
        <v>1766312.7</v>
      </c>
      <c r="Z341" s="79">
        <f>Z343+Z346+Z344+Z348</f>
        <v>1804671.0999999999</v>
      </c>
      <c r="AA341" s="79">
        <f>AA343+AA346+AA344+AA348</f>
        <v>10023298.6</v>
      </c>
      <c r="AB341" s="23">
        <v>2020</v>
      </c>
      <c r="AG341" s="2"/>
      <c r="AH341" s="11"/>
    </row>
    <row r="342" spans="2:34" ht="37.5" x14ac:dyDescent="0.35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3" t="s">
        <v>142</v>
      </c>
      <c r="T342" s="3" t="s">
        <v>32</v>
      </c>
      <c r="U342" s="14">
        <v>54</v>
      </c>
      <c r="V342" s="14">
        <v>53</v>
      </c>
      <c r="W342" s="14">
        <v>53</v>
      </c>
      <c r="X342" s="14">
        <v>53</v>
      </c>
      <c r="Y342" s="14">
        <v>51</v>
      </c>
      <c r="Z342" s="55">
        <v>52</v>
      </c>
      <c r="AA342" s="55">
        <v>52</v>
      </c>
      <c r="AB342" s="14">
        <v>2020</v>
      </c>
      <c r="AG342" s="2"/>
      <c r="AH342" s="11"/>
    </row>
    <row r="343" spans="2:34" ht="81.75" customHeight="1" x14ac:dyDescent="0.35">
      <c r="B343" s="12">
        <v>0</v>
      </c>
      <c r="C343" s="12">
        <v>1</v>
      </c>
      <c r="D343" s="12">
        <v>1</v>
      </c>
      <c r="E343" s="12">
        <v>0</v>
      </c>
      <c r="F343" s="12">
        <v>7</v>
      </c>
      <c r="G343" s="12">
        <v>0</v>
      </c>
      <c r="H343" s="12">
        <v>2</v>
      </c>
      <c r="I343" s="12">
        <v>0</v>
      </c>
      <c r="J343" s="12">
        <v>1</v>
      </c>
      <c r="K343" s="12">
        <v>2</v>
      </c>
      <c r="L343" s="12">
        <v>1</v>
      </c>
      <c r="M343" s="12">
        <v>3</v>
      </c>
      <c r="N343" s="12">
        <v>1</v>
      </c>
      <c r="O343" s="12">
        <v>0</v>
      </c>
      <c r="P343" s="12">
        <v>7</v>
      </c>
      <c r="Q343" s="12">
        <v>5</v>
      </c>
      <c r="R343" s="12">
        <v>0</v>
      </c>
      <c r="S343" s="116" t="s">
        <v>278</v>
      </c>
      <c r="T343" s="104" t="s">
        <v>12</v>
      </c>
      <c r="U343" s="27">
        <v>1573735.5</v>
      </c>
      <c r="V343" s="27">
        <v>1538506</v>
      </c>
      <c r="W343" s="27">
        <v>1626689</v>
      </c>
      <c r="X343" s="27">
        <v>1702624.7</v>
      </c>
      <c r="Y343" s="27">
        <v>1766312.7</v>
      </c>
      <c r="Z343" s="77">
        <v>1758187.9</v>
      </c>
      <c r="AA343" s="77">
        <f>U343+V343+W343+X343+Y343+Z343</f>
        <v>9966055.8000000007</v>
      </c>
      <c r="AB343" s="14">
        <v>2020</v>
      </c>
      <c r="AG343" s="2"/>
      <c r="AH343" s="11"/>
    </row>
    <row r="344" spans="2:34" ht="108.75" customHeight="1" x14ac:dyDescent="0.35">
      <c r="B344" s="12">
        <v>0</v>
      </c>
      <c r="C344" s="12">
        <v>1</v>
      </c>
      <c r="D344" s="12">
        <v>1</v>
      </c>
      <c r="E344" s="12">
        <v>1</v>
      </c>
      <c r="F344" s="12">
        <v>0</v>
      </c>
      <c r="G344" s="12">
        <v>0</v>
      </c>
      <c r="H344" s="12">
        <v>4</v>
      </c>
      <c r="I344" s="12">
        <v>0</v>
      </c>
      <c r="J344" s="12">
        <v>1</v>
      </c>
      <c r="K344" s="12">
        <v>2</v>
      </c>
      <c r="L344" s="12">
        <v>1</v>
      </c>
      <c r="M344" s="12">
        <v>3</v>
      </c>
      <c r="N344" s="12">
        <v>1</v>
      </c>
      <c r="O344" s="12">
        <v>0</v>
      </c>
      <c r="P344" s="12">
        <v>7</v>
      </c>
      <c r="Q344" s="12">
        <v>5</v>
      </c>
      <c r="R344" s="12">
        <v>0</v>
      </c>
      <c r="S344" s="118"/>
      <c r="T344" s="112"/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106</v>
      </c>
      <c r="AA344" s="27">
        <f>U344+V344+W344+X344+Y344+Z344</f>
        <v>106</v>
      </c>
      <c r="AB344" s="14">
        <v>2020</v>
      </c>
      <c r="AG344" s="2"/>
      <c r="AH344" s="11"/>
    </row>
    <row r="345" spans="2:34" ht="56.25" x14ac:dyDescent="0.35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3" t="s">
        <v>279</v>
      </c>
      <c r="T345" s="3" t="s">
        <v>32</v>
      </c>
      <c r="U345" s="14">
        <v>53</v>
      </c>
      <c r="V345" s="14">
        <v>53</v>
      </c>
      <c r="W345" s="14">
        <v>53</v>
      </c>
      <c r="X345" s="14">
        <v>53</v>
      </c>
      <c r="Y345" s="14">
        <v>51</v>
      </c>
      <c r="Z345" s="40">
        <v>52</v>
      </c>
      <c r="AA345" s="40">
        <v>52</v>
      </c>
      <c r="AB345" s="14">
        <v>2020</v>
      </c>
      <c r="AG345" s="2"/>
      <c r="AH345" s="11"/>
    </row>
    <row r="346" spans="2:34" ht="135.75" customHeight="1" x14ac:dyDescent="0.35">
      <c r="B346" s="12">
        <v>0</v>
      </c>
      <c r="C346" s="12">
        <v>1</v>
      </c>
      <c r="D346" s="12">
        <v>1</v>
      </c>
      <c r="E346" s="12">
        <v>0</v>
      </c>
      <c r="F346" s="12">
        <v>7</v>
      </c>
      <c r="G346" s="12">
        <v>0</v>
      </c>
      <c r="H346" s="12">
        <v>2</v>
      </c>
      <c r="I346" s="12">
        <v>0</v>
      </c>
      <c r="J346" s="12">
        <v>1</v>
      </c>
      <c r="K346" s="12">
        <v>2</v>
      </c>
      <c r="L346" s="12">
        <v>1</v>
      </c>
      <c r="M346" s="12">
        <v>3</v>
      </c>
      <c r="N346" s="12">
        <v>1</v>
      </c>
      <c r="O346" s="12">
        <v>0</v>
      </c>
      <c r="P346" s="12">
        <v>7</v>
      </c>
      <c r="Q346" s="12">
        <v>5</v>
      </c>
      <c r="R346" s="12" t="s">
        <v>87</v>
      </c>
      <c r="S346" s="13" t="s">
        <v>280</v>
      </c>
      <c r="T346" s="3" t="s">
        <v>12</v>
      </c>
      <c r="U346" s="27">
        <v>10759.6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f>U346+V346+W346+X346+Y346+Z346</f>
        <v>10759.6</v>
      </c>
      <c r="AB346" s="14">
        <v>2015</v>
      </c>
      <c r="AG346" s="2"/>
      <c r="AH346" s="11"/>
    </row>
    <row r="347" spans="2:34" ht="45" customHeight="1" x14ac:dyDescent="0.35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3" t="s">
        <v>146</v>
      </c>
      <c r="T347" s="3" t="s">
        <v>32</v>
      </c>
      <c r="U347" s="14">
        <v>1</v>
      </c>
      <c r="V347" s="14">
        <v>0</v>
      </c>
      <c r="W347" s="14">
        <v>0</v>
      </c>
      <c r="X347" s="14">
        <v>0</v>
      </c>
      <c r="Y347" s="14">
        <v>0</v>
      </c>
      <c r="Z347" s="14">
        <v>0</v>
      </c>
      <c r="AA347" s="14">
        <v>1</v>
      </c>
      <c r="AB347" s="14">
        <v>2015</v>
      </c>
      <c r="AG347" s="2"/>
      <c r="AH347" s="11"/>
    </row>
    <row r="348" spans="2:34" ht="114.75" customHeight="1" x14ac:dyDescent="0.35">
      <c r="B348" s="82">
        <v>0</v>
      </c>
      <c r="C348" s="82">
        <v>1</v>
      </c>
      <c r="D348" s="82">
        <v>1</v>
      </c>
      <c r="E348" s="82">
        <v>1</v>
      </c>
      <c r="F348" s="82">
        <v>0</v>
      </c>
      <c r="G348" s="82">
        <v>0</v>
      </c>
      <c r="H348" s="82">
        <v>4</v>
      </c>
      <c r="I348" s="82">
        <v>0</v>
      </c>
      <c r="J348" s="82">
        <v>1</v>
      </c>
      <c r="K348" s="82">
        <v>2</v>
      </c>
      <c r="L348" s="82">
        <v>1</v>
      </c>
      <c r="M348" s="82">
        <v>3</v>
      </c>
      <c r="N348" s="82">
        <v>5</v>
      </c>
      <c r="O348" s="82">
        <v>3</v>
      </c>
      <c r="P348" s="82">
        <v>0</v>
      </c>
      <c r="Q348" s="82">
        <v>3</v>
      </c>
      <c r="R348" s="82">
        <v>1</v>
      </c>
      <c r="S348" s="83" t="s">
        <v>404</v>
      </c>
      <c r="T348" s="84" t="s">
        <v>77</v>
      </c>
      <c r="U348" s="58">
        <v>0</v>
      </c>
      <c r="V348" s="58">
        <v>0</v>
      </c>
      <c r="W348" s="58">
        <v>0</v>
      </c>
      <c r="X348" s="58">
        <v>0</v>
      </c>
      <c r="Y348" s="58">
        <v>0</v>
      </c>
      <c r="Z348" s="77">
        <v>46377.2</v>
      </c>
      <c r="AA348" s="77">
        <f>U348+V348+W348+X348+Y348+Z348</f>
        <v>46377.2</v>
      </c>
      <c r="AB348" s="55">
        <v>2020</v>
      </c>
      <c r="AG348" s="2"/>
      <c r="AH348" s="11"/>
    </row>
    <row r="349" spans="2:34" ht="45" customHeight="1" x14ac:dyDescent="0.35">
      <c r="B349" s="85"/>
      <c r="C349" s="85"/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3" t="s">
        <v>405</v>
      </c>
      <c r="T349" s="84" t="s">
        <v>32</v>
      </c>
      <c r="U349" s="55">
        <v>0</v>
      </c>
      <c r="V349" s="55">
        <v>0</v>
      </c>
      <c r="W349" s="55">
        <v>0</v>
      </c>
      <c r="X349" s="55">
        <v>0</v>
      </c>
      <c r="Y349" s="55">
        <v>0</v>
      </c>
      <c r="Z349" s="57">
        <v>1786</v>
      </c>
      <c r="AA349" s="57">
        <v>1786</v>
      </c>
      <c r="AB349" s="55">
        <v>2020</v>
      </c>
      <c r="AG349" s="2"/>
      <c r="AH349" s="11"/>
    </row>
    <row r="350" spans="2:34" ht="56.25" x14ac:dyDescent="0.35">
      <c r="B350" s="12">
        <v>0</v>
      </c>
      <c r="C350" s="12">
        <v>1</v>
      </c>
      <c r="D350" s="12">
        <v>1</v>
      </c>
      <c r="E350" s="12">
        <v>0</v>
      </c>
      <c r="F350" s="12">
        <v>7</v>
      </c>
      <c r="G350" s="12">
        <v>0</v>
      </c>
      <c r="H350" s="12">
        <v>3</v>
      </c>
      <c r="I350" s="12">
        <v>0</v>
      </c>
      <c r="J350" s="12">
        <v>1</v>
      </c>
      <c r="K350" s="12">
        <v>3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9" t="s">
        <v>281</v>
      </c>
      <c r="T350" s="20" t="s">
        <v>12</v>
      </c>
      <c r="U350" s="21">
        <f t="shared" ref="U350:AA350" si="31">U351+U364+U370+U377+U385+U391+U399</f>
        <v>43255.1</v>
      </c>
      <c r="V350" s="21">
        <f t="shared" si="31"/>
        <v>43264</v>
      </c>
      <c r="W350" s="21">
        <f t="shared" si="31"/>
        <v>48638.1</v>
      </c>
      <c r="X350" s="21">
        <f t="shared" si="31"/>
        <v>49702.1</v>
      </c>
      <c r="Y350" s="21">
        <f t="shared" si="31"/>
        <v>48381.200000000004</v>
      </c>
      <c r="Z350" s="79">
        <f t="shared" si="31"/>
        <v>50050.200000000004</v>
      </c>
      <c r="AA350" s="79">
        <f t="shared" si="31"/>
        <v>283290.7</v>
      </c>
      <c r="AB350" s="23">
        <v>2020</v>
      </c>
      <c r="AG350" s="2"/>
      <c r="AH350" s="11"/>
    </row>
    <row r="351" spans="2:34" ht="59.25" customHeight="1" x14ac:dyDescent="0.35">
      <c r="B351" s="12">
        <v>0</v>
      </c>
      <c r="C351" s="12">
        <v>1</v>
      </c>
      <c r="D351" s="12">
        <v>1</v>
      </c>
      <c r="E351" s="12">
        <v>0</v>
      </c>
      <c r="F351" s="12">
        <v>7</v>
      </c>
      <c r="G351" s="12">
        <v>0</v>
      </c>
      <c r="H351" s="12">
        <v>3</v>
      </c>
      <c r="I351" s="12">
        <v>0</v>
      </c>
      <c r="J351" s="12">
        <v>1</v>
      </c>
      <c r="K351" s="12">
        <v>3</v>
      </c>
      <c r="L351" s="12">
        <v>0</v>
      </c>
      <c r="M351" s="12">
        <v>1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9" t="s">
        <v>282</v>
      </c>
      <c r="T351" s="20" t="s">
        <v>77</v>
      </c>
      <c r="U351" s="21">
        <f t="shared" ref="U351:AA351" si="32">U353+U354+U358+U359+U361+U362</f>
        <v>42303.1</v>
      </c>
      <c r="V351" s="21">
        <f t="shared" si="32"/>
        <v>42694</v>
      </c>
      <c r="W351" s="21">
        <f t="shared" si="32"/>
        <v>45142.400000000001</v>
      </c>
      <c r="X351" s="21">
        <f t="shared" si="32"/>
        <v>49082.400000000001</v>
      </c>
      <c r="Y351" s="21">
        <f t="shared" si="32"/>
        <v>48268.200000000004</v>
      </c>
      <c r="Z351" s="79">
        <f t="shared" si="32"/>
        <v>49751.9</v>
      </c>
      <c r="AA351" s="79">
        <f t="shared" si="32"/>
        <v>277242</v>
      </c>
      <c r="AB351" s="23">
        <v>2020</v>
      </c>
      <c r="AC351" s="92"/>
      <c r="AG351" s="2"/>
      <c r="AH351" s="11"/>
    </row>
    <row r="352" spans="2:34" ht="56.25" x14ac:dyDescent="0.35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3" t="s">
        <v>283</v>
      </c>
      <c r="T352" s="3" t="s">
        <v>28</v>
      </c>
      <c r="U352" s="24">
        <v>3830</v>
      </c>
      <c r="V352" s="24">
        <v>3870</v>
      </c>
      <c r="W352" s="24">
        <v>3870</v>
      </c>
      <c r="X352" s="24">
        <v>3870</v>
      </c>
      <c r="Y352" s="24">
        <v>3200</v>
      </c>
      <c r="Z352" s="57">
        <v>3200</v>
      </c>
      <c r="AA352" s="57">
        <v>3200</v>
      </c>
      <c r="AB352" s="14">
        <v>2020</v>
      </c>
      <c r="AC352" s="92"/>
      <c r="AG352" s="2"/>
      <c r="AH352" s="11"/>
    </row>
    <row r="353" spans="2:34" ht="45.75" customHeight="1" x14ac:dyDescent="0.35">
      <c r="B353" s="12">
        <v>0</v>
      </c>
      <c r="C353" s="12">
        <v>1</v>
      </c>
      <c r="D353" s="12">
        <v>1</v>
      </c>
      <c r="E353" s="12">
        <v>0</v>
      </c>
      <c r="F353" s="12">
        <v>7</v>
      </c>
      <c r="G353" s="12">
        <v>0</v>
      </c>
      <c r="H353" s="12">
        <v>3</v>
      </c>
      <c r="I353" s="12">
        <v>0</v>
      </c>
      <c r="J353" s="12">
        <v>1</v>
      </c>
      <c r="K353" s="12">
        <v>3</v>
      </c>
      <c r="L353" s="12">
        <v>0</v>
      </c>
      <c r="M353" s="12">
        <v>1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46" t="s">
        <v>284</v>
      </c>
      <c r="T353" s="148" t="s">
        <v>12</v>
      </c>
      <c r="U353" s="93">
        <v>42303.1</v>
      </c>
      <c r="V353" s="93">
        <v>42694</v>
      </c>
      <c r="W353" s="93">
        <v>42140.7</v>
      </c>
      <c r="X353" s="93">
        <v>43508.3</v>
      </c>
      <c r="Y353" s="93">
        <v>40790.300000000003</v>
      </c>
      <c r="Z353" s="93">
        <v>41831.5</v>
      </c>
      <c r="AA353" s="93">
        <f>U353+V353+W353+X353+Y353+Z353</f>
        <v>253267.90000000002</v>
      </c>
      <c r="AB353" s="14">
        <v>2020</v>
      </c>
      <c r="AC353" s="92"/>
      <c r="AG353" s="2"/>
      <c r="AH353" s="11"/>
    </row>
    <row r="354" spans="2:34" ht="50.25" customHeight="1" x14ac:dyDescent="0.35">
      <c r="B354" s="12">
        <v>0</v>
      </c>
      <c r="C354" s="12">
        <v>1</v>
      </c>
      <c r="D354" s="12">
        <v>1</v>
      </c>
      <c r="E354" s="12">
        <v>1</v>
      </c>
      <c r="F354" s="12">
        <v>0</v>
      </c>
      <c r="G354" s="12">
        <v>0</v>
      </c>
      <c r="H354" s="12">
        <v>4</v>
      </c>
      <c r="I354" s="12">
        <v>0</v>
      </c>
      <c r="J354" s="12">
        <v>1</v>
      </c>
      <c r="K354" s="12">
        <v>3</v>
      </c>
      <c r="L354" s="12">
        <v>0</v>
      </c>
      <c r="M354" s="12">
        <v>1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47"/>
      <c r="T354" s="149"/>
      <c r="U354" s="77">
        <v>0</v>
      </c>
      <c r="V354" s="77">
        <v>0</v>
      </c>
      <c r="W354" s="77">
        <v>0</v>
      </c>
      <c r="X354" s="77">
        <v>0</v>
      </c>
      <c r="Y354" s="77">
        <v>0</v>
      </c>
      <c r="Z354" s="94">
        <v>7</v>
      </c>
      <c r="AA354" s="95">
        <f>U354+V354+W354+X354+Y354+Z354</f>
        <v>7</v>
      </c>
      <c r="AB354" s="14">
        <v>2020</v>
      </c>
      <c r="AC354" s="92"/>
      <c r="AG354" s="2"/>
      <c r="AH354" s="11"/>
    </row>
    <row r="355" spans="2:34" ht="41.25" customHeight="1" x14ac:dyDescent="0.35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3" t="s">
        <v>285</v>
      </c>
      <c r="T355" s="3" t="s">
        <v>32</v>
      </c>
      <c r="U355" s="14">
        <v>1</v>
      </c>
      <c r="V355" s="14">
        <v>1</v>
      </c>
      <c r="W355" s="14">
        <v>1</v>
      </c>
      <c r="X355" s="14">
        <v>1</v>
      </c>
      <c r="Y355" s="14">
        <v>1</v>
      </c>
      <c r="Z355" s="14">
        <v>1</v>
      </c>
      <c r="AA355" s="14">
        <v>1</v>
      </c>
      <c r="AB355" s="14">
        <v>2020</v>
      </c>
      <c r="AC355" s="92"/>
      <c r="AG355" s="2"/>
      <c r="AH355" s="11"/>
    </row>
    <row r="356" spans="2:34" ht="75" x14ac:dyDescent="0.35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3" t="s">
        <v>286</v>
      </c>
      <c r="T356" s="3" t="s">
        <v>44</v>
      </c>
      <c r="U356" s="14">
        <v>1</v>
      </c>
      <c r="V356" s="14">
        <v>1</v>
      </c>
      <c r="W356" s="14">
        <v>1</v>
      </c>
      <c r="X356" s="14">
        <v>1</v>
      </c>
      <c r="Y356" s="14">
        <v>1</v>
      </c>
      <c r="Z356" s="14">
        <v>1</v>
      </c>
      <c r="AA356" s="14">
        <v>1</v>
      </c>
      <c r="AB356" s="14">
        <v>2020</v>
      </c>
      <c r="AC356" s="92"/>
      <c r="AG356" s="2"/>
      <c r="AH356" s="11"/>
    </row>
    <row r="357" spans="2:34" ht="56.25" x14ac:dyDescent="0.35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3" t="s">
        <v>287</v>
      </c>
      <c r="T357" s="3" t="s">
        <v>16</v>
      </c>
      <c r="U357" s="15">
        <v>20</v>
      </c>
      <c r="V357" s="15">
        <v>22</v>
      </c>
      <c r="W357" s="15">
        <v>24</v>
      </c>
      <c r="X357" s="15">
        <v>26</v>
      </c>
      <c r="Y357" s="15">
        <v>30</v>
      </c>
      <c r="Z357" s="15">
        <v>30</v>
      </c>
      <c r="AA357" s="15">
        <v>30</v>
      </c>
      <c r="AB357" s="14">
        <v>2020</v>
      </c>
      <c r="AC357" s="92"/>
      <c r="AG357" s="2"/>
      <c r="AH357" s="11"/>
    </row>
    <row r="358" spans="2:34" ht="49.5" customHeight="1" x14ac:dyDescent="0.35">
      <c r="B358" s="12">
        <v>0</v>
      </c>
      <c r="C358" s="12">
        <v>1</v>
      </c>
      <c r="D358" s="12">
        <v>1</v>
      </c>
      <c r="E358" s="12">
        <v>0</v>
      </c>
      <c r="F358" s="12">
        <v>7</v>
      </c>
      <c r="G358" s="12">
        <v>0</v>
      </c>
      <c r="H358" s="12">
        <v>3</v>
      </c>
      <c r="I358" s="12">
        <v>0</v>
      </c>
      <c r="J358" s="12">
        <v>1</v>
      </c>
      <c r="K358" s="12">
        <v>3</v>
      </c>
      <c r="L358" s="12">
        <v>0</v>
      </c>
      <c r="M358" s="12">
        <v>1</v>
      </c>
      <c r="N358" s="12">
        <v>1</v>
      </c>
      <c r="O358" s="12">
        <v>0</v>
      </c>
      <c r="P358" s="12">
        <v>6</v>
      </c>
      <c r="Q358" s="12">
        <v>9</v>
      </c>
      <c r="R358" s="12">
        <v>0</v>
      </c>
      <c r="S358" s="120" t="s">
        <v>288</v>
      </c>
      <c r="T358" s="104" t="s">
        <v>12</v>
      </c>
      <c r="U358" s="27">
        <v>0</v>
      </c>
      <c r="V358" s="27">
        <v>0</v>
      </c>
      <c r="W358" s="27">
        <v>2728.8</v>
      </c>
      <c r="X358" s="27">
        <v>4824.2</v>
      </c>
      <c r="Y358" s="27">
        <v>6495.5</v>
      </c>
      <c r="Z358" s="27">
        <v>7640.5</v>
      </c>
      <c r="AA358" s="27">
        <f>U358+V358+W358+X358+Y358+Z358</f>
        <v>21689</v>
      </c>
      <c r="AB358" s="14">
        <v>2020</v>
      </c>
      <c r="AC358" s="92"/>
      <c r="AD358" s="76"/>
      <c r="AG358" s="2"/>
      <c r="AH358" s="11"/>
    </row>
    <row r="359" spans="2:34" ht="40.5" customHeight="1" x14ac:dyDescent="0.35">
      <c r="B359" s="12">
        <v>0</v>
      </c>
      <c r="C359" s="12">
        <v>1</v>
      </c>
      <c r="D359" s="12">
        <v>1</v>
      </c>
      <c r="E359" s="12">
        <v>0</v>
      </c>
      <c r="F359" s="12">
        <v>7</v>
      </c>
      <c r="G359" s="12">
        <v>0</v>
      </c>
      <c r="H359" s="12">
        <v>3</v>
      </c>
      <c r="I359" s="12">
        <v>0</v>
      </c>
      <c r="J359" s="12">
        <v>1</v>
      </c>
      <c r="K359" s="12">
        <v>3</v>
      </c>
      <c r="L359" s="12">
        <v>0</v>
      </c>
      <c r="M359" s="12">
        <v>1</v>
      </c>
      <c r="N359" s="12" t="s">
        <v>36</v>
      </c>
      <c r="O359" s="12">
        <v>0</v>
      </c>
      <c r="P359" s="12">
        <v>6</v>
      </c>
      <c r="Q359" s="12">
        <v>9</v>
      </c>
      <c r="R359" s="12">
        <v>0</v>
      </c>
      <c r="S359" s="122"/>
      <c r="T359" s="112"/>
      <c r="U359" s="27">
        <v>0</v>
      </c>
      <c r="V359" s="27">
        <v>0</v>
      </c>
      <c r="W359" s="27">
        <v>272.89999999999998</v>
      </c>
      <c r="X359" s="27">
        <v>272.89999999999998</v>
      </c>
      <c r="Y359" s="27">
        <v>272.89999999999998</v>
      </c>
      <c r="Z359" s="27">
        <v>272.89999999999998</v>
      </c>
      <c r="AA359" s="27">
        <f>U359+V359+W359+X359+Y359+Z359</f>
        <v>1091.5999999999999</v>
      </c>
      <c r="AB359" s="14">
        <v>2020</v>
      </c>
      <c r="AC359" s="92"/>
      <c r="AD359" s="76"/>
      <c r="AG359" s="2"/>
      <c r="AH359" s="11"/>
    </row>
    <row r="360" spans="2:34" ht="37.5" customHeight="1" x14ac:dyDescent="0.35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3" t="s">
        <v>289</v>
      </c>
      <c r="T360" s="3" t="s">
        <v>28</v>
      </c>
      <c r="U360" s="14">
        <v>0</v>
      </c>
      <c r="V360" s="14">
        <v>0</v>
      </c>
      <c r="W360" s="14">
        <v>59</v>
      </c>
      <c r="X360" s="14">
        <v>59</v>
      </c>
      <c r="Y360" s="14">
        <v>59</v>
      </c>
      <c r="Z360" s="14">
        <v>59</v>
      </c>
      <c r="AA360" s="14">
        <v>59</v>
      </c>
      <c r="AB360" s="14">
        <v>2020</v>
      </c>
      <c r="AC360" s="92"/>
      <c r="AD360" s="76"/>
      <c r="AG360" s="2"/>
      <c r="AH360" s="11"/>
    </row>
    <row r="361" spans="2:34" ht="31.5" customHeight="1" x14ac:dyDescent="0.35">
      <c r="B361" s="12">
        <v>0</v>
      </c>
      <c r="C361" s="12">
        <v>1</v>
      </c>
      <c r="D361" s="12">
        <v>1</v>
      </c>
      <c r="E361" s="12">
        <v>0</v>
      </c>
      <c r="F361" s="12">
        <v>7</v>
      </c>
      <c r="G361" s="12">
        <v>0</v>
      </c>
      <c r="H361" s="12">
        <v>3</v>
      </c>
      <c r="I361" s="12">
        <v>0</v>
      </c>
      <c r="J361" s="12">
        <v>1</v>
      </c>
      <c r="K361" s="12">
        <v>3</v>
      </c>
      <c r="L361" s="12">
        <v>0</v>
      </c>
      <c r="M361" s="12">
        <v>1</v>
      </c>
      <c r="N361" s="12">
        <v>1</v>
      </c>
      <c r="O361" s="12">
        <v>1</v>
      </c>
      <c r="P361" s="12">
        <v>2</v>
      </c>
      <c r="Q361" s="12">
        <v>0</v>
      </c>
      <c r="R361" s="12">
        <v>0</v>
      </c>
      <c r="S361" s="120" t="s">
        <v>290</v>
      </c>
      <c r="T361" s="104" t="s">
        <v>12</v>
      </c>
      <c r="U361" s="31">
        <v>0</v>
      </c>
      <c r="V361" s="31">
        <v>0</v>
      </c>
      <c r="W361" s="31">
        <v>0</v>
      </c>
      <c r="X361" s="31">
        <v>433.6</v>
      </c>
      <c r="Y361" s="31">
        <v>534.20000000000005</v>
      </c>
      <c r="Z361" s="31">
        <v>0</v>
      </c>
      <c r="AA361" s="31">
        <f>U361+V361+W361+X361+Y361+Z361</f>
        <v>967.80000000000007</v>
      </c>
      <c r="AB361" s="14">
        <v>2019</v>
      </c>
      <c r="AD361" s="76"/>
      <c r="AG361" s="2"/>
      <c r="AH361" s="11"/>
    </row>
    <row r="362" spans="2:34" ht="50.25" customHeight="1" x14ac:dyDescent="0.35">
      <c r="B362" s="12">
        <v>0</v>
      </c>
      <c r="C362" s="12">
        <v>1</v>
      </c>
      <c r="D362" s="12">
        <v>1</v>
      </c>
      <c r="E362" s="12">
        <v>0</v>
      </c>
      <c r="F362" s="12">
        <v>7</v>
      </c>
      <c r="G362" s="12">
        <v>0</v>
      </c>
      <c r="H362" s="12">
        <v>3</v>
      </c>
      <c r="I362" s="12">
        <v>0</v>
      </c>
      <c r="J362" s="12">
        <v>1</v>
      </c>
      <c r="K362" s="12">
        <v>3</v>
      </c>
      <c r="L362" s="12">
        <v>0</v>
      </c>
      <c r="M362" s="12">
        <v>1</v>
      </c>
      <c r="N362" s="12" t="s">
        <v>36</v>
      </c>
      <c r="O362" s="12">
        <v>1</v>
      </c>
      <c r="P362" s="12">
        <v>2</v>
      </c>
      <c r="Q362" s="12">
        <v>0</v>
      </c>
      <c r="R362" s="12">
        <v>0</v>
      </c>
      <c r="S362" s="122"/>
      <c r="T362" s="112"/>
      <c r="U362" s="31">
        <v>0</v>
      </c>
      <c r="V362" s="31">
        <v>0</v>
      </c>
      <c r="W362" s="31">
        <v>0</v>
      </c>
      <c r="X362" s="31">
        <v>43.4</v>
      </c>
      <c r="Y362" s="31">
        <v>175.3</v>
      </c>
      <c r="Z362" s="31">
        <v>0</v>
      </c>
      <c r="AA362" s="31">
        <f>U362+V362+W362+X362+Y362+Z362</f>
        <v>218.70000000000002</v>
      </c>
      <c r="AB362" s="14">
        <v>2019</v>
      </c>
      <c r="AD362" s="76"/>
      <c r="AG362" s="2"/>
      <c r="AH362" s="11"/>
    </row>
    <row r="363" spans="2:34" ht="56.25" x14ac:dyDescent="0.35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3" t="s">
        <v>37</v>
      </c>
      <c r="T363" s="46" t="s">
        <v>32</v>
      </c>
      <c r="U363" s="14">
        <v>0</v>
      </c>
      <c r="V363" s="14">
        <v>0</v>
      </c>
      <c r="W363" s="14">
        <v>0</v>
      </c>
      <c r="X363" s="14">
        <v>1</v>
      </c>
      <c r="Y363" s="14">
        <v>1</v>
      </c>
      <c r="Z363" s="14">
        <v>0</v>
      </c>
      <c r="AA363" s="14">
        <v>1</v>
      </c>
      <c r="AB363" s="14">
        <v>2019</v>
      </c>
      <c r="AD363" s="76"/>
      <c r="AG363" s="2"/>
      <c r="AH363" s="11"/>
    </row>
    <row r="364" spans="2:34" ht="75" x14ac:dyDescent="0.35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9" t="s">
        <v>291</v>
      </c>
      <c r="T364" s="20" t="s">
        <v>12</v>
      </c>
      <c r="U364" s="30">
        <v>0</v>
      </c>
      <c r="V364" s="30">
        <v>0</v>
      </c>
      <c r="W364" s="30">
        <v>0</v>
      </c>
      <c r="X364" s="30">
        <v>0</v>
      </c>
      <c r="Y364" s="30">
        <v>0</v>
      </c>
      <c r="Z364" s="30">
        <v>0</v>
      </c>
      <c r="AA364" s="30">
        <v>0</v>
      </c>
      <c r="AB364" s="23">
        <v>2020</v>
      </c>
      <c r="AD364" s="76"/>
      <c r="AG364" s="2"/>
      <c r="AH364" s="11"/>
    </row>
    <row r="365" spans="2:34" ht="75" x14ac:dyDescent="0.35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3" t="s">
        <v>292</v>
      </c>
      <c r="T365" s="3" t="s">
        <v>32</v>
      </c>
      <c r="U365" s="14">
        <v>137</v>
      </c>
      <c r="V365" s="14">
        <v>137</v>
      </c>
      <c r="W365" s="14">
        <v>139</v>
      </c>
      <c r="X365" s="14">
        <v>139</v>
      </c>
      <c r="Y365" s="14">
        <v>138</v>
      </c>
      <c r="Z365" s="14">
        <v>133</v>
      </c>
      <c r="AA365" s="14">
        <v>133</v>
      </c>
      <c r="AB365" s="14">
        <v>2020</v>
      </c>
      <c r="AD365" s="76"/>
      <c r="AG365" s="2"/>
      <c r="AH365" s="11"/>
    </row>
    <row r="366" spans="2:34" ht="75" x14ac:dyDescent="0.35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3" t="s">
        <v>293</v>
      </c>
      <c r="T366" s="3" t="s">
        <v>44</v>
      </c>
      <c r="U366" s="14">
        <v>1</v>
      </c>
      <c r="V366" s="14">
        <v>1</v>
      </c>
      <c r="W366" s="14">
        <v>1</v>
      </c>
      <c r="X366" s="14">
        <v>1</v>
      </c>
      <c r="Y366" s="14">
        <v>1</v>
      </c>
      <c r="Z366" s="14">
        <v>1</v>
      </c>
      <c r="AA366" s="14">
        <v>1</v>
      </c>
      <c r="AB366" s="14">
        <v>2020</v>
      </c>
      <c r="AD366" s="76"/>
      <c r="AG366" s="2"/>
      <c r="AH366" s="11"/>
    </row>
    <row r="367" spans="2:34" ht="56.25" x14ac:dyDescent="0.35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3" t="s">
        <v>294</v>
      </c>
      <c r="T367" s="3" t="s">
        <v>28</v>
      </c>
      <c r="U367" s="24">
        <v>18150</v>
      </c>
      <c r="V367" s="24">
        <v>18150</v>
      </c>
      <c r="W367" s="24">
        <v>18300</v>
      </c>
      <c r="X367" s="24">
        <v>21000</v>
      </c>
      <c r="Y367" s="24">
        <v>21000</v>
      </c>
      <c r="Z367" s="25">
        <v>29600</v>
      </c>
      <c r="AA367" s="24">
        <f>U367+V367+W367+X367+Y367+Z367</f>
        <v>126200</v>
      </c>
      <c r="AB367" s="14">
        <v>2020</v>
      </c>
      <c r="AC367" s="62"/>
      <c r="AD367" s="76"/>
      <c r="AG367" s="2"/>
      <c r="AH367" s="11"/>
    </row>
    <row r="368" spans="2:34" ht="82.5" customHeight="1" x14ac:dyDescent="0.35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3" t="s">
        <v>295</v>
      </c>
      <c r="T368" s="3" t="s">
        <v>296</v>
      </c>
      <c r="U368" s="24">
        <v>1</v>
      </c>
      <c r="V368" s="24">
        <v>1</v>
      </c>
      <c r="W368" s="24">
        <v>1</v>
      </c>
      <c r="X368" s="24">
        <v>1</v>
      </c>
      <c r="Y368" s="24">
        <v>1</v>
      </c>
      <c r="Z368" s="24">
        <v>1</v>
      </c>
      <c r="AA368" s="24">
        <v>1</v>
      </c>
      <c r="AB368" s="14">
        <v>2020</v>
      </c>
      <c r="AD368" s="76"/>
      <c r="AG368" s="2"/>
      <c r="AH368" s="11"/>
    </row>
    <row r="369" spans="2:34" ht="37.5" x14ac:dyDescent="0.35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3" t="s">
        <v>297</v>
      </c>
      <c r="T369" s="3" t="s">
        <v>28</v>
      </c>
      <c r="U369" s="24">
        <v>8918</v>
      </c>
      <c r="V369" s="24">
        <v>10200</v>
      </c>
      <c r="W369" s="24">
        <v>11200</v>
      </c>
      <c r="X369" s="24">
        <v>12200</v>
      </c>
      <c r="Y369" s="24">
        <v>13200</v>
      </c>
      <c r="Z369" s="24">
        <v>14200</v>
      </c>
      <c r="AA369" s="24">
        <f>SUM(U369:Z369)</f>
        <v>69918</v>
      </c>
      <c r="AB369" s="14">
        <v>2020</v>
      </c>
      <c r="AD369" s="76"/>
      <c r="AG369" s="2"/>
      <c r="AH369" s="11"/>
    </row>
    <row r="370" spans="2:34" ht="136.5" customHeight="1" x14ac:dyDescent="0.35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9" t="s">
        <v>298</v>
      </c>
      <c r="T370" s="20" t="s">
        <v>12</v>
      </c>
      <c r="U370" s="30">
        <v>0</v>
      </c>
      <c r="V370" s="30">
        <v>0</v>
      </c>
      <c r="W370" s="30">
        <v>0</v>
      </c>
      <c r="X370" s="30">
        <v>0</v>
      </c>
      <c r="Y370" s="30">
        <v>0</v>
      </c>
      <c r="Z370" s="30">
        <v>0</v>
      </c>
      <c r="AA370" s="30">
        <v>0</v>
      </c>
      <c r="AB370" s="23">
        <v>2020</v>
      </c>
      <c r="AD370" s="76"/>
      <c r="AG370" s="2"/>
      <c r="AH370" s="11"/>
    </row>
    <row r="371" spans="2:34" ht="56.25" x14ac:dyDescent="0.35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3" t="s">
        <v>299</v>
      </c>
      <c r="T371" s="3" t="s">
        <v>32</v>
      </c>
      <c r="U371" s="14">
        <v>53</v>
      </c>
      <c r="V371" s="14">
        <v>53</v>
      </c>
      <c r="W371" s="14">
        <v>53</v>
      </c>
      <c r="X371" s="14">
        <v>53</v>
      </c>
      <c r="Y371" s="14">
        <v>51</v>
      </c>
      <c r="Z371" s="40">
        <v>52</v>
      </c>
      <c r="AA371" s="40">
        <v>52</v>
      </c>
      <c r="AB371" s="14">
        <v>2020</v>
      </c>
      <c r="AD371" s="76"/>
      <c r="AG371" s="2"/>
      <c r="AH371" s="11"/>
    </row>
    <row r="372" spans="2:34" ht="69.75" customHeight="1" x14ac:dyDescent="0.35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3" t="s">
        <v>300</v>
      </c>
      <c r="T372" s="3" t="s">
        <v>32</v>
      </c>
      <c r="U372" s="14">
        <v>24</v>
      </c>
      <c r="V372" s="14">
        <v>24</v>
      </c>
      <c r="W372" s="14">
        <v>24</v>
      </c>
      <c r="X372" s="14">
        <v>24</v>
      </c>
      <c r="Y372" s="14">
        <v>24</v>
      </c>
      <c r="Z372" s="55">
        <v>24</v>
      </c>
      <c r="AA372" s="14">
        <f>SUM(U372:Z372)</f>
        <v>144</v>
      </c>
      <c r="AB372" s="14">
        <v>2020</v>
      </c>
      <c r="AD372" s="76"/>
      <c r="AG372" s="2"/>
      <c r="AH372" s="11"/>
    </row>
    <row r="373" spans="2:34" ht="75" x14ac:dyDescent="0.35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3" t="s">
        <v>301</v>
      </c>
      <c r="T373" s="3" t="s">
        <v>44</v>
      </c>
      <c r="U373" s="14">
        <v>1</v>
      </c>
      <c r="V373" s="14">
        <v>1</v>
      </c>
      <c r="W373" s="14">
        <v>1</v>
      </c>
      <c r="X373" s="14">
        <v>1</v>
      </c>
      <c r="Y373" s="14">
        <v>1</v>
      </c>
      <c r="Z373" s="55">
        <v>1</v>
      </c>
      <c r="AA373" s="14">
        <v>1</v>
      </c>
      <c r="AB373" s="14">
        <v>2020</v>
      </c>
      <c r="AD373" s="76"/>
      <c r="AG373" s="2"/>
      <c r="AH373" s="11"/>
    </row>
    <row r="374" spans="2:34" ht="56.25" x14ac:dyDescent="0.35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3" t="s">
        <v>302</v>
      </c>
      <c r="T374" s="3" t="s">
        <v>28</v>
      </c>
      <c r="U374" s="24">
        <v>6450</v>
      </c>
      <c r="V374" s="24">
        <v>6455</v>
      </c>
      <c r="W374" s="24">
        <v>6460</v>
      </c>
      <c r="X374" s="24">
        <v>6460</v>
      </c>
      <c r="Y374" s="24">
        <v>6460</v>
      </c>
      <c r="Z374" s="57">
        <v>7540</v>
      </c>
      <c r="AA374" s="25">
        <f>SUM(U374:Z374)</f>
        <v>39825</v>
      </c>
      <c r="AB374" s="14">
        <v>2020</v>
      </c>
      <c r="AD374" s="76"/>
      <c r="AG374" s="2"/>
      <c r="AH374" s="11"/>
    </row>
    <row r="375" spans="2:34" ht="56.25" x14ac:dyDescent="0.35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3" t="s">
        <v>303</v>
      </c>
      <c r="T375" s="3" t="s">
        <v>44</v>
      </c>
      <c r="U375" s="14">
        <v>1</v>
      </c>
      <c r="V375" s="14">
        <v>1</v>
      </c>
      <c r="W375" s="14">
        <v>1</v>
      </c>
      <c r="X375" s="14">
        <v>1</v>
      </c>
      <c r="Y375" s="14">
        <v>1</v>
      </c>
      <c r="Z375" s="17">
        <v>1</v>
      </c>
      <c r="AA375" s="17">
        <v>1</v>
      </c>
      <c r="AB375" s="14">
        <v>2020</v>
      </c>
      <c r="AD375" s="76"/>
      <c r="AG375" s="2"/>
      <c r="AH375" s="11"/>
    </row>
    <row r="376" spans="2:34" ht="36.75" customHeight="1" x14ac:dyDescent="0.35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3" t="s">
        <v>304</v>
      </c>
      <c r="T376" s="3" t="s">
        <v>32</v>
      </c>
      <c r="U376" s="14">
        <v>5</v>
      </c>
      <c r="V376" s="14">
        <v>5</v>
      </c>
      <c r="W376" s="14">
        <v>5</v>
      </c>
      <c r="X376" s="14">
        <v>5</v>
      </c>
      <c r="Y376" s="14">
        <v>5</v>
      </c>
      <c r="Z376" s="14">
        <v>5</v>
      </c>
      <c r="AA376" s="14">
        <f>SUM(U376:Z376)</f>
        <v>30</v>
      </c>
      <c r="AB376" s="14">
        <v>2020</v>
      </c>
      <c r="AD376" s="76"/>
      <c r="AG376" s="2"/>
      <c r="AH376" s="11"/>
    </row>
    <row r="377" spans="2:34" ht="93.75" x14ac:dyDescent="0.35">
      <c r="B377" s="12">
        <v>0</v>
      </c>
      <c r="C377" s="12">
        <v>1</v>
      </c>
      <c r="D377" s="12">
        <v>1</v>
      </c>
      <c r="E377" s="12">
        <v>0</v>
      </c>
      <c r="F377" s="12">
        <v>7</v>
      </c>
      <c r="G377" s="12">
        <v>0</v>
      </c>
      <c r="H377" s="12">
        <v>0</v>
      </c>
      <c r="I377" s="12">
        <v>0</v>
      </c>
      <c r="J377" s="12">
        <v>1</v>
      </c>
      <c r="K377" s="12">
        <v>3</v>
      </c>
      <c r="L377" s="12">
        <v>0</v>
      </c>
      <c r="M377" s="12">
        <v>4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9" t="s">
        <v>305</v>
      </c>
      <c r="T377" s="20" t="s">
        <v>77</v>
      </c>
      <c r="U377" s="21">
        <f t="shared" ref="U377:AA377" si="33">U380</f>
        <v>785</v>
      </c>
      <c r="V377" s="21">
        <f t="shared" si="33"/>
        <v>476</v>
      </c>
      <c r="W377" s="21">
        <f t="shared" si="33"/>
        <v>488</v>
      </c>
      <c r="X377" s="21">
        <f t="shared" si="33"/>
        <v>459.6</v>
      </c>
      <c r="Y377" s="21">
        <f t="shared" si="33"/>
        <v>88</v>
      </c>
      <c r="Z377" s="21">
        <f t="shared" si="33"/>
        <v>238.3</v>
      </c>
      <c r="AA377" s="21">
        <f t="shared" si="33"/>
        <v>2534.9</v>
      </c>
      <c r="AB377" s="23">
        <v>2020</v>
      </c>
      <c r="AD377" s="76"/>
      <c r="AG377" s="2"/>
      <c r="AH377" s="11"/>
    </row>
    <row r="378" spans="2:34" ht="78" customHeight="1" x14ac:dyDescent="0.35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3" t="s">
        <v>306</v>
      </c>
      <c r="T378" s="3" t="s">
        <v>32</v>
      </c>
      <c r="U378" s="14">
        <v>53</v>
      </c>
      <c r="V378" s="14">
        <v>53</v>
      </c>
      <c r="W378" s="14">
        <v>53</v>
      </c>
      <c r="X378" s="14">
        <v>53</v>
      </c>
      <c r="Y378" s="14">
        <v>51</v>
      </c>
      <c r="Z378" s="40">
        <v>52</v>
      </c>
      <c r="AA378" s="40">
        <v>52</v>
      </c>
      <c r="AB378" s="14">
        <v>2020</v>
      </c>
      <c r="AD378" s="76"/>
      <c r="AG378" s="2"/>
      <c r="AH378" s="11"/>
    </row>
    <row r="379" spans="2:34" ht="99" customHeight="1" x14ac:dyDescent="0.35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3" t="s">
        <v>307</v>
      </c>
      <c r="T379" s="3" t="s">
        <v>32</v>
      </c>
      <c r="U379" s="14">
        <v>41</v>
      </c>
      <c r="V379" s="14">
        <v>42</v>
      </c>
      <c r="W379" s="14">
        <v>43</v>
      </c>
      <c r="X379" s="14">
        <v>53</v>
      </c>
      <c r="Y379" s="14">
        <v>51</v>
      </c>
      <c r="Z379" s="40">
        <v>52</v>
      </c>
      <c r="AA379" s="40">
        <v>52</v>
      </c>
      <c r="AB379" s="14">
        <v>2020</v>
      </c>
      <c r="AD379" s="76"/>
      <c r="AG379" s="2"/>
      <c r="AH379" s="11"/>
    </row>
    <row r="380" spans="2:34" ht="93.75" x14ac:dyDescent="0.35">
      <c r="B380" s="12">
        <v>0</v>
      </c>
      <c r="C380" s="12">
        <v>1</v>
      </c>
      <c r="D380" s="12">
        <v>1</v>
      </c>
      <c r="E380" s="12">
        <v>0</v>
      </c>
      <c r="F380" s="12">
        <v>7</v>
      </c>
      <c r="G380" s="12">
        <v>0</v>
      </c>
      <c r="H380" s="12">
        <v>9</v>
      </c>
      <c r="I380" s="12">
        <v>0</v>
      </c>
      <c r="J380" s="12">
        <v>1</v>
      </c>
      <c r="K380" s="12">
        <v>3</v>
      </c>
      <c r="L380" s="12">
        <v>0</v>
      </c>
      <c r="M380" s="12">
        <v>4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3" t="s">
        <v>308</v>
      </c>
      <c r="T380" s="3" t="s">
        <v>77</v>
      </c>
      <c r="U380" s="31">
        <v>785</v>
      </c>
      <c r="V380" s="31">
        <v>476</v>
      </c>
      <c r="W380" s="31">
        <v>488</v>
      </c>
      <c r="X380" s="31">
        <v>459.6</v>
      </c>
      <c r="Y380" s="31">
        <v>88</v>
      </c>
      <c r="Z380" s="31">
        <v>238.3</v>
      </c>
      <c r="AA380" s="27">
        <f>Z380+Y380+X380+W380+V380+U380</f>
        <v>2534.9</v>
      </c>
      <c r="AB380" s="14">
        <v>2020</v>
      </c>
      <c r="AD380" s="76"/>
      <c r="AG380" s="2"/>
      <c r="AH380" s="11"/>
    </row>
    <row r="381" spans="2:34" ht="75" x14ac:dyDescent="0.35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3" t="s">
        <v>309</v>
      </c>
      <c r="T381" s="3" t="s">
        <v>16</v>
      </c>
      <c r="U381" s="15">
        <v>86</v>
      </c>
      <c r="V381" s="15">
        <v>87</v>
      </c>
      <c r="W381" s="15">
        <v>88</v>
      </c>
      <c r="X381" s="15">
        <v>88</v>
      </c>
      <c r="Y381" s="15">
        <v>88</v>
      </c>
      <c r="Z381" s="15">
        <v>88</v>
      </c>
      <c r="AA381" s="15">
        <v>88</v>
      </c>
      <c r="AB381" s="14">
        <v>2020</v>
      </c>
      <c r="AD381" s="76"/>
      <c r="AG381" s="2"/>
      <c r="AH381" s="11"/>
    </row>
    <row r="382" spans="2:34" ht="94.5" customHeight="1" x14ac:dyDescent="0.35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3" t="s">
        <v>307</v>
      </c>
      <c r="T382" s="3" t="s">
        <v>32</v>
      </c>
      <c r="U382" s="14">
        <v>41</v>
      </c>
      <c r="V382" s="14">
        <v>42</v>
      </c>
      <c r="W382" s="14">
        <v>43</v>
      </c>
      <c r="X382" s="14">
        <v>53</v>
      </c>
      <c r="Y382" s="14">
        <v>51</v>
      </c>
      <c r="Z382" s="40">
        <v>52</v>
      </c>
      <c r="AA382" s="40">
        <v>52</v>
      </c>
      <c r="AB382" s="14">
        <v>2020</v>
      </c>
      <c r="AD382" s="76"/>
      <c r="AG382" s="2"/>
      <c r="AH382" s="11"/>
    </row>
    <row r="383" spans="2:34" ht="56.25" x14ac:dyDescent="0.35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3" t="s">
        <v>310</v>
      </c>
      <c r="T383" s="3" t="s">
        <v>44</v>
      </c>
      <c r="U383" s="14">
        <v>1</v>
      </c>
      <c r="V383" s="14">
        <v>1</v>
      </c>
      <c r="W383" s="14">
        <v>1</v>
      </c>
      <c r="X383" s="14">
        <v>1</v>
      </c>
      <c r="Y383" s="14">
        <v>1</v>
      </c>
      <c r="Z383" s="14">
        <v>1</v>
      </c>
      <c r="AA383" s="14">
        <v>1</v>
      </c>
      <c r="AB383" s="14">
        <v>2020</v>
      </c>
      <c r="AD383" s="76"/>
      <c r="AG383" s="2"/>
      <c r="AH383" s="11"/>
    </row>
    <row r="384" spans="2:34" ht="40.5" customHeight="1" x14ac:dyDescent="0.35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3" t="s">
        <v>311</v>
      </c>
      <c r="T384" s="3" t="s">
        <v>32</v>
      </c>
      <c r="U384" s="14">
        <v>45</v>
      </c>
      <c r="V384" s="14">
        <v>49</v>
      </c>
      <c r="W384" s="14">
        <v>51</v>
      </c>
      <c r="X384" s="14">
        <v>53</v>
      </c>
      <c r="Y384" s="14">
        <v>51</v>
      </c>
      <c r="Z384" s="40">
        <v>52</v>
      </c>
      <c r="AA384" s="40">
        <v>52</v>
      </c>
      <c r="AB384" s="14">
        <v>2020</v>
      </c>
      <c r="AD384" s="76"/>
      <c r="AG384" s="2"/>
      <c r="AH384" s="11"/>
    </row>
    <row r="385" spans="2:34" ht="37.5" x14ac:dyDescent="0.35">
      <c r="B385" s="12">
        <v>0</v>
      </c>
      <c r="C385" s="12">
        <v>1</v>
      </c>
      <c r="D385" s="12">
        <v>1</v>
      </c>
      <c r="E385" s="12">
        <v>0</v>
      </c>
      <c r="F385" s="12">
        <v>7</v>
      </c>
      <c r="G385" s="12">
        <v>0</v>
      </c>
      <c r="H385" s="12">
        <v>9</v>
      </c>
      <c r="I385" s="12">
        <v>0</v>
      </c>
      <c r="J385" s="12">
        <v>1</v>
      </c>
      <c r="K385" s="12">
        <v>3</v>
      </c>
      <c r="L385" s="12">
        <v>0</v>
      </c>
      <c r="M385" s="12">
        <v>5</v>
      </c>
      <c r="N385" s="12">
        <v>0</v>
      </c>
      <c r="O385" s="12">
        <v>0</v>
      </c>
      <c r="P385" s="12">
        <v>0</v>
      </c>
      <c r="Q385" s="12">
        <v>0</v>
      </c>
      <c r="R385" s="12">
        <v>0</v>
      </c>
      <c r="S385" s="19" t="s">
        <v>312</v>
      </c>
      <c r="T385" s="20" t="s">
        <v>12</v>
      </c>
      <c r="U385" s="79">
        <f t="shared" ref="U385:AA385" si="34">U387+U389</f>
        <v>167</v>
      </c>
      <c r="V385" s="79">
        <f t="shared" si="34"/>
        <v>94</v>
      </c>
      <c r="W385" s="79">
        <f t="shared" si="34"/>
        <v>82</v>
      </c>
      <c r="X385" s="79">
        <f t="shared" si="34"/>
        <v>82</v>
      </c>
      <c r="Y385" s="79">
        <f t="shared" si="34"/>
        <v>25</v>
      </c>
      <c r="Z385" s="79">
        <f t="shared" si="34"/>
        <v>60</v>
      </c>
      <c r="AA385" s="79">
        <f t="shared" si="34"/>
        <v>510</v>
      </c>
      <c r="AB385" s="23">
        <v>2020</v>
      </c>
      <c r="AD385" s="76"/>
      <c r="AG385" s="2"/>
      <c r="AH385" s="11"/>
    </row>
    <row r="386" spans="2:34" ht="78.75" customHeight="1" x14ac:dyDescent="0.35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3" t="s">
        <v>313</v>
      </c>
      <c r="T386" s="3" t="s">
        <v>32</v>
      </c>
      <c r="U386" s="14">
        <v>153</v>
      </c>
      <c r="V386" s="14">
        <v>152</v>
      </c>
      <c r="W386" s="14">
        <v>148</v>
      </c>
      <c r="X386" s="14">
        <v>148</v>
      </c>
      <c r="Y386" s="40">
        <v>148</v>
      </c>
      <c r="Z386" s="55">
        <v>145</v>
      </c>
      <c r="AA386" s="40">
        <v>145</v>
      </c>
      <c r="AB386" s="14">
        <v>2020</v>
      </c>
      <c r="AD386" s="76"/>
      <c r="AG386" s="2"/>
      <c r="AH386" s="11"/>
    </row>
    <row r="387" spans="2:34" ht="99.75" customHeight="1" x14ac:dyDescent="0.35">
      <c r="B387" s="12">
        <v>0</v>
      </c>
      <c r="C387" s="12">
        <v>1</v>
      </c>
      <c r="D387" s="12">
        <v>1</v>
      </c>
      <c r="E387" s="12">
        <v>0</v>
      </c>
      <c r="F387" s="12">
        <v>7</v>
      </c>
      <c r="G387" s="12">
        <v>0</v>
      </c>
      <c r="H387" s="12">
        <v>9</v>
      </c>
      <c r="I387" s="12">
        <v>0</v>
      </c>
      <c r="J387" s="12">
        <v>1</v>
      </c>
      <c r="K387" s="12">
        <v>3</v>
      </c>
      <c r="L387" s="12">
        <v>0</v>
      </c>
      <c r="M387" s="12">
        <v>5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3" t="s">
        <v>314</v>
      </c>
      <c r="T387" s="3" t="s">
        <v>12</v>
      </c>
      <c r="U387" s="31">
        <v>94</v>
      </c>
      <c r="V387" s="31">
        <v>60</v>
      </c>
      <c r="W387" s="31">
        <v>60</v>
      </c>
      <c r="X387" s="31">
        <v>60</v>
      </c>
      <c r="Y387" s="31">
        <v>17</v>
      </c>
      <c r="Z387" s="31">
        <v>60</v>
      </c>
      <c r="AA387" s="31">
        <f>U387+V387+W387+X387+Y387+Z387</f>
        <v>351</v>
      </c>
      <c r="AB387" s="14">
        <v>2020</v>
      </c>
      <c r="AD387" s="76"/>
      <c r="AG387" s="2"/>
      <c r="AH387" s="11"/>
    </row>
    <row r="388" spans="2:34" ht="117.75" customHeight="1" x14ac:dyDescent="0.35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3" t="s">
        <v>315</v>
      </c>
      <c r="T388" s="3" t="s">
        <v>32</v>
      </c>
      <c r="U388" s="14">
        <v>67</v>
      </c>
      <c r="V388" s="14">
        <v>67</v>
      </c>
      <c r="W388" s="14">
        <v>68</v>
      </c>
      <c r="X388" s="14">
        <v>68</v>
      </c>
      <c r="Y388" s="40">
        <v>69</v>
      </c>
      <c r="Z388" s="40">
        <v>70</v>
      </c>
      <c r="AA388" s="40">
        <v>70</v>
      </c>
      <c r="AB388" s="14">
        <v>2020</v>
      </c>
      <c r="AD388" s="76"/>
      <c r="AG388" s="2"/>
      <c r="AH388" s="11"/>
    </row>
    <row r="389" spans="2:34" ht="99.75" customHeight="1" x14ac:dyDescent="0.35">
      <c r="B389" s="12">
        <v>0</v>
      </c>
      <c r="C389" s="12">
        <v>1</v>
      </c>
      <c r="D389" s="12">
        <v>1</v>
      </c>
      <c r="E389" s="12">
        <v>0</v>
      </c>
      <c r="F389" s="12">
        <v>7</v>
      </c>
      <c r="G389" s="12">
        <v>0</v>
      </c>
      <c r="H389" s="12">
        <v>9</v>
      </c>
      <c r="I389" s="12">
        <v>0</v>
      </c>
      <c r="J389" s="12">
        <v>1</v>
      </c>
      <c r="K389" s="12">
        <v>3</v>
      </c>
      <c r="L389" s="12">
        <v>0</v>
      </c>
      <c r="M389" s="12">
        <v>5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3" t="s">
        <v>316</v>
      </c>
      <c r="T389" s="3" t="s">
        <v>12</v>
      </c>
      <c r="U389" s="31">
        <v>73</v>
      </c>
      <c r="V389" s="31">
        <v>34</v>
      </c>
      <c r="W389" s="31">
        <v>22</v>
      </c>
      <c r="X389" s="31">
        <v>22</v>
      </c>
      <c r="Y389" s="31">
        <v>8</v>
      </c>
      <c r="Z389" s="31">
        <v>0</v>
      </c>
      <c r="AA389" s="31">
        <f>U389+V389+W389+X389+Y389+Z389</f>
        <v>159</v>
      </c>
      <c r="AB389" s="14">
        <v>2020</v>
      </c>
      <c r="AD389" s="76"/>
      <c r="AG389" s="2"/>
      <c r="AH389" s="11"/>
    </row>
    <row r="390" spans="2:34" ht="138.75" customHeight="1" x14ac:dyDescent="0.35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3" t="s">
        <v>317</v>
      </c>
      <c r="T390" s="3" t="s">
        <v>16</v>
      </c>
      <c r="U390" s="15">
        <v>100</v>
      </c>
      <c r="V390" s="15">
        <v>100</v>
      </c>
      <c r="W390" s="15">
        <v>100</v>
      </c>
      <c r="X390" s="15">
        <v>100</v>
      </c>
      <c r="Y390" s="15">
        <v>100</v>
      </c>
      <c r="Z390" s="15">
        <v>100</v>
      </c>
      <c r="AA390" s="15">
        <v>100</v>
      </c>
      <c r="AB390" s="14">
        <v>2020</v>
      </c>
      <c r="AD390" s="76"/>
      <c r="AG390" s="2"/>
      <c r="AH390" s="11"/>
    </row>
    <row r="391" spans="2:34" ht="56.25" x14ac:dyDescent="0.35">
      <c r="B391" s="12">
        <v>0</v>
      </c>
      <c r="C391" s="12">
        <v>1</v>
      </c>
      <c r="D391" s="12">
        <v>1</v>
      </c>
      <c r="E391" s="12">
        <v>0</v>
      </c>
      <c r="F391" s="12">
        <v>7</v>
      </c>
      <c r="G391" s="12">
        <v>0</v>
      </c>
      <c r="H391" s="12">
        <v>3</v>
      </c>
      <c r="I391" s="12">
        <v>0</v>
      </c>
      <c r="J391" s="12">
        <v>1</v>
      </c>
      <c r="K391" s="12">
        <v>3</v>
      </c>
      <c r="L391" s="12">
        <v>0</v>
      </c>
      <c r="M391" s="12">
        <v>6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9" t="s">
        <v>318</v>
      </c>
      <c r="T391" s="20" t="s">
        <v>12</v>
      </c>
      <c r="U391" s="21">
        <f t="shared" ref="U391:AA391" si="35">U393+U397</f>
        <v>0</v>
      </c>
      <c r="V391" s="21">
        <f t="shared" si="35"/>
        <v>0</v>
      </c>
      <c r="W391" s="21">
        <f t="shared" si="35"/>
        <v>40</v>
      </c>
      <c r="X391" s="21">
        <f t="shared" si="35"/>
        <v>78.099999999999994</v>
      </c>
      <c r="Y391" s="21">
        <f t="shared" si="35"/>
        <v>0</v>
      </c>
      <c r="Z391" s="21">
        <f t="shared" si="35"/>
        <v>0</v>
      </c>
      <c r="AA391" s="21">
        <f t="shared" si="35"/>
        <v>118.10000000000001</v>
      </c>
      <c r="AB391" s="23">
        <v>2018</v>
      </c>
      <c r="AD391" s="76"/>
      <c r="AG391" s="2"/>
      <c r="AH391" s="11"/>
    </row>
    <row r="392" spans="2:34" ht="56.25" x14ac:dyDescent="0.35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3" t="s">
        <v>319</v>
      </c>
      <c r="T392" s="3" t="s">
        <v>32</v>
      </c>
      <c r="U392" s="14">
        <v>0</v>
      </c>
      <c r="V392" s="14">
        <v>0</v>
      </c>
      <c r="W392" s="14">
        <v>1</v>
      </c>
      <c r="X392" s="14">
        <v>1</v>
      </c>
      <c r="Y392" s="14">
        <v>0</v>
      </c>
      <c r="Z392" s="14">
        <v>0</v>
      </c>
      <c r="AA392" s="14">
        <f>SUM(U392:Z392)</f>
        <v>2</v>
      </c>
      <c r="AB392" s="14">
        <v>2018</v>
      </c>
      <c r="AD392" s="76"/>
      <c r="AG392" s="2"/>
      <c r="AH392" s="11"/>
    </row>
    <row r="393" spans="2:34" ht="60" customHeight="1" x14ac:dyDescent="0.35">
      <c r="B393" s="12">
        <v>0</v>
      </c>
      <c r="C393" s="12">
        <v>1</v>
      </c>
      <c r="D393" s="12">
        <v>1</v>
      </c>
      <c r="E393" s="12">
        <v>0</v>
      </c>
      <c r="F393" s="12">
        <v>7</v>
      </c>
      <c r="G393" s="12">
        <v>0</v>
      </c>
      <c r="H393" s="12">
        <v>3</v>
      </c>
      <c r="I393" s="12">
        <v>0</v>
      </c>
      <c r="J393" s="12">
        <v>1</v>
      </c>
      <c r="K393" s="12">
        <v>3</v>
      </c>
      <c r="L393" s="12">
        <v>0</v>
      </c>
      <c r="M393" s="12">
        <v>6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3" t="s">
        <v>320</v>
      </c>
      <c r="T393" s="3" t="s">
        <v>12</v>
      </c>
      <c r="U393" s="31">
        <v>0</v>
      </c>
      <c r="V393" s="31">
        <v>0</v>
      </c>
      <c r="W393" s="31">
        <v>40</v>
      </c>
      <c r="X393" s="31">
        <v>56.4</v>
      </c>
      <c r="Y393" s="31">
        <v>0</v>
      </c>
      <c r="Z393" s="31">
        <v>0</v>
      </c>
      <c r="AA393" s="31">
        <f>U393+V393+W393+X393+Y393+Z393</f>
        <v>96.4</v>
      </c>
      <c r="AB393" s="14">
        <v>2018</v>
      </c>
      <c r="AD393" s="76"/>
      <c r="AG393" s="2"/>
      <c r="AH393" s="11"/>
    </row>
    <row r="394" spans="2:34" ht="56.25" x14ac:dyDescent="0.35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3" t="s">
        <v>319</v>
      </c>
      <c r="T394" s="3" t="s">
        <v>32</v>
      </c>
      <c r="U394" s="14">
        <v>0</v>
      </c>
      <c r="V394" s="14">
        <v>0</v>
      </c>
      <c r="W394" s="14">
        <v>1</v>
      </c>
      <c r="X394" s="14">
        <v>1</v>
      </c>
      <c r="Y394" s="14">
        <v>0</v>
      </c>
      <c r="Z394" s="14">
        <v>0</v>
      </c>
      <c r="AA394" s="14">
        <f>SUM(U394:Z394)</f>
        <v>2</v>
      </c>
      <c r="AB394" s="14">
        <v>2018</v>
      </c>
      <c r="AD394" s="76"/>
      <c r="AG394" s="2"/>
      <c r="AH394" s="11"/>
    </row>
    <row r="395" spans="2:34" ht="56.25" x14ac:dyDescent="0.35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3" t="s">
        <v>321</v>
      </c>
      <c r="T395" s="3" t="s">
        <v>44</v>
      </c>
      <c r="U395" s="14">
        <v>0</v>
      </c>
      <c r="V395" s="14">
        <v>0</v>
      </c>
      <c r="W395" s="14">
        <v>1</v>
      </c>
      <c r="X395" s="14">
        <v>1</v>
      </c>
      <c r="Y395" s="14">
        <v>0</v>
      </c>
      <c r="Z395" s="14">
        <v>0</v>
      </c>
      <c r="AA395" s="14">
        <v>1</v>
      </c>
      <c r="AB395" s="14">
        <v>2018</v>
      </c>
      <c r="AD395" s="76"/>
      <c r="AG395" s="2"/>
      <c r="AH395" s="11"/>
    </row>
    <row r="396" spans="2:34" ht="37.5" x14ac:dyDescent="0.35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3" t="s">
        <v>322</v>
      </c>
      <c r="T396" s="3" t="s">
        <v>16</v>
      </c>
      <c r="U396" s="15">
        <v>0</v>
      </c>
      <c r="V396" s="15">
        <v>0</v>
      </c>
      <c r="W396" s="15">
        <v>100</v>
      </c>
      <c r="X396" s="15">
        <v>100</v>
      </c>
      <c r="Y396" s="15">
        <v>0</v>
      </c>
      <c r="Z396" s="15">
        <v>0</v>
      </c>
      <c r="AA396" s="15">
        <v>100</v>
      </c>
      <c r="AB396" s="14">
        <v>2018</v>
      </c>
      <c r="AD396" s="76"/>
      <c r="AG396" s="2"/>
      <c r="AH396" s="11"/>
    </row>
    <row r="397" spans="2:34" ht="37.5" x14ac:dyDescent="0.35">
      <c r="B397" s="12">
        <v>0</v>
      </c>
      <c r="C397" s="12">
        <v>1</v>
      </c>
      <c r="D397" s="12">
        <v>1</v>
      </c>
      <c r="E397" s="12">
        <v>0</v>
      </c>
      <c r="F397" s="12">
        <v>7</v>
      </c>
      <c r="G397" s="12">
        <v>0</v>
      </c>
      <c r="H397" s="12">
        <v>3</v>
      </c>
      <c r="I397" s="12">
        <v>0</v>
      </c>
      <c r="J397" s="12">
        <v>1</v>
      </c>
      <c r="K397" s="12">
        <v>3</v>
      </c>
      <c r="L397" s="12">
        <v>0</v>
      </c>
      <c r="M397" s="12">
        <v>6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3" t="s">
        <v>323</v>
      </c>
      <c r="T397" s="3" t="s">
        <v>12</v>
      </c>
      <c r="U397" s="31">
        <v>0</v>
      </c>
      <c r="V397" s="31">
        <v>0</v>
      </c>
      <c r="W397" s="31">
        <v>0</v>
      </c>
      <c r="X397" s="31">
        <v>21.7</v>
      </c>
      <c r="Y397" s="31">
        <v>0</v>
      </c>
      <c r="Z397" s="31">
        <v>0</v>
      </c>
      <c r="AA397" s="31">
        <f>U397+V397+W397+X397+Y397+Z397</f>
        <v>21.7</v>
      </c>
      <c r="AB397" s="14">
        <v>2018</v>
      </c>
      <c r="AD397" s="76"/>
      <c r="AG397" s="2"/>
      <c r="AH397" s="11"/>
    </row>
    <row r="398" spans="2:34" ht="56.25" x14ac:dyDescent="0.35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3" t="s">
        <v>324</v>
      </c>
      <c r="T398" s="3" t="s">
        <v>32</v>
      </c>
      <c r="U398" s="14">
        <v>0</v>
      </c>
      <c r="V398" s="14">
        <v>0</v>
      </c>
      <c r="W398" s="14">
        <v>0</v>
      </c>
      <c r="X398" s="14">
        <v>1</v>
      </c>
      <c r="Y398" s="14">
        <v>0</v>
      </c>
      <c r="Z398" s="14">
        <v>0</v>
      </c>
      <c r="AA398" s="29">
        <f>U398+V398+W398+X398+Y398+Z398</f>
        <v>1</v>
      </c>
      <c r="AB398" s="14">
        <v>2018</v>
      </c>
      <c r="AD398" s="76"/>
      <c r="AG398" s="2"/>
      <c r="AH398" s="11"/>
    </row>
    <row r="399" spans="2:34" ht="57.75" customHeight="1" x14ac:dyDescent="0.35">
      <c r="B399" s="12">
        <v>0</v>
      </c>
      <c r="C399" s="12">
        <v>1</v>
      </c>
      <c r="D399" s="12">
        <v>1</v>
      </c>
      <c r="E399" s="12">
        <v>0</v>
      </c>
      <c r="F399" s="12">
        <v>7</v>
      </c>
      <c r="G399" s="12">
        <v>0</v>
      </c>
      <c r="H399" s="12">
        <v>3</v>
      </c>
      <c r="I399" s="12">
        <v>0</v>
      </c>
      <c r="J399" s="12">
        <v>1</v>
      </c>
      <c r="K399" s="12">
        <v>3</v>
      </c>
      <c r="L399" s="12">
        <v>0</v>
      </c>
      <c r="M399" s="12">
        <v>7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9" t="s">
        <v>325</v>
      </c>
      <c r="T399" s="20" t="s">
        <v>12</v>
      </c>
      <c r="U399" s="21">
        <f t="shared" ref="U399:AA399" si="36">U401+U402</f>
        <v>0</v>
      </c>
      <c r="V399" s="21">
        <f t="shared" si="36"/>
        <v>0</v>
      </c>
      <c r="W399" s="21">
        <f t="shared" si="36"/>
        <v>2885.7</v>
      </c>
      <c r="X399" s="21">
        <f t="shared" si="36"/>
        <v>0</v>
      </c>
      <c r="Y399" s="21">
        <f t="shared" si="36"/>
        <v>0</v>
      </c>
      <c r="Z399" s="21">
        <f t="shared" si="36"/>
        <v>0</v>
      </c>
      <c r="AA399" s="21">
        <f t="shared" si="36"/>
        <v>2885.7</v>
      </c>
      <c r="AB399" s="23">
        <v>2017</v>
      </c>
      <c r="AD399" s="76"/>
      <c r="AG399" s="2"/>
      <c r="AH399" s="11"/>
    </row>
    <row r="400" spans="2:34" ht="59.25" customHeight="1" x14ac:dyDescent="0.35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3" t="s">
        <v>326</v>
      </c>
      <c r="T400" s="3" t="s">
        <v>32</v>
      </c>
      <c r="U400" s="14">
        <v>0</v>
      </c>
      <c r="V400" s="14">
        <v>0</v>
      </c>
      <c r="W400" s="14">
        <v>1</v>
      </c>
      <c r="X400" s="14">
        <v>0</v>
      </c>
      <c r="Y400" s="14">
        <v>0</v>
      </c>
      <c r="Z400" s="14">
        <v>0</v>
      </c>
      <c r="AA400" s="14">
        <v>1</v>
      </c>
      <c r="AB400" s="14">
        <v>2017</v>
      </c>
      <c r="AD400" s="76"/>
      <c r="AG400" s="2"/>
      <c r="AH400" s="11"/>
    </row>
    <row r="401" spans="2:34" ht="50.25" customHeight="1" x14ac:dyDescent="0.35">
      <c r="B401" s="12">
        <v>0</v>
      </c>
      <c r="C401" s="12">
        <v>1</v>
      </c>
      <c r="D401" s="12">
        <v>1</v>
      </c>
      <c r="E401" s="12">
        <v>0</v>
      </c>
      <c r="F401" s="12">
        <v>7</v>
      </c>
      <c r="G401" s="12">
        <v>0</v>
      </c>
      <c r="H401" s="12">
        <v>3</v>
      </c>
      <c r="I401" s="12">
        <v>0</v>
      </c>
      <c r="J401" s="12">
        <v>1</v>
      </c>
      <c r="K401" s="12">
        <v>3</v>
      </c>
      <c r="L401" s="12">
        <v>0</v>
      </c>
      <c r="M401" s="12">
        <v>7</v>
      </c>
      <c r="N401" s="12" t="s">
        <v>79</v>
      </c>
      <c r="O401" s="12">
        <v>0</v>
      </c>
      <c r="P401" s="12">
        <v>2</v>
      </c>
      <c r="Q401" s="12">
        <v>7</v>
      </c>
      <c r="R401" s="12" t="s">
        <v>271</v>
      </c>
      <c r="S401" s="120" t="s">
        <v>327</v>
      </c>
      <c r="T401" s="104" t="s">
        <v>12</v>
      </c>
      <c r="U401" s="27">
        <v>0</v>
      </c>
      <c r="V401" s="27">
        <v>0</v>
      </c>
      <c r="W401" s="27">
        <v>30</v>
      </c>
      <c r="X401" s="27">
        <v>0</v>
      </c>
      <c r="Y401" s="27">
        <v>0</v>
      </c>
      <c r="Z401" s="27">
        <v>0</v>
      </c>
      <c r="AA401" s="27">
        <f>U401+V401+W401+X401+Y401+Z401</f>
        <v>30</v>
      </c>
      <c r="AB401" s="14">
        <v>2017</v>
      </c>
      <c r="AD401" s="76"/>
      <c r="AG401" s="2"/>
      <c r="AH401" s="11"/>
    </row>
    <row r="402" spans="2:34" ht="61.5" customHeight="1" x14ac:dyDescent="0.35">
      <c r="B402" s="12">
        <v>0</v>
      </c>
      <c r="C402" s="12">
        <v>1</v>
      </c>
      <c r="D402" s="12">
        <v>1</v>
      </c>
      <c r="E402" s="12">
        <v>0</v>
      </c>
      <c r="F402" s="12">
        <v>7</v>
      </c>
      <c r="G402" s="12">
        <v>0</v>
      </c>
      <c r="H402" s="12">
        <v>3</v>
      </c>
      <c r="I402" s="12">
        <v>0</v>
      </c>
      <c r="J402" s="12">
        <v>1</v>
      </c>
      <c r="K402" s="12">
        <v>3</v>
      </c>
      <c r="L402" s="12">
        <v>0</v>
      </c>
      <c r="M402" s="12">
        <v>7</v>
      </c>
      <c r="N402" s="12" t="s">
        <v>82</v>
      </c>
      <c r="O402" s="12">
        <v>0</v>
      </c>
      <c r="P402" s="12">
        <v>2</v>
      </c>
      <c r="Q402" s="12">
        <v>7</v>
      </c>
      <c r="R402" s="12" t="s">
        <v>272</v>
      </c>
      <c r="S402" s="122"/>
      <c r="T402" s="112"/>
      <c r="U402" s="27">
        <v>0</v>
      </c>
      <c r="V402" s="27">
        <v>0</v>
      </c>
      <c r="W402" s="27">
        <v>2855.7</v>
      </c>
      <c r="X402" s="27">
        <v>0</v>
      </c>
      <c r="Y402" s="27">
        <v>0</v>
      </c>
      <c r="Z402" s="27">
        <v>0</v>
      </c>
      <c r="AA402" s="27">
        <f>U402+V402+W402+X402+Y402+Z402</f>
        <v>2855.7</v>
      </c>
      <c r="AB402" s="14">
        <v>2017</v>
      </c>
      <c r="AD402" s="76"/>
      <c r="AG402" s="2"/>
      <c r="AH402" s="11"/>
    </row>
    <row r="403" spans="2:34" ht="59.25" customHeight="1" x14ac:dyDescent="0.35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3" t="s">
        <v>326</v>
      </c>
      <c r="T403" s="3" t="s">
        <v>32</v>
      </c>
      <c r="U403" s="14">
        <v>0</v>
      </c>
      <c r="V403" s="14">
        <v>0</v>
      </c>
      <c r="W403" s="14">
        <v>1</v>
      </c>
      <c r="X403" s="14">
        <v>0</v>
      </c>
      <c r="Y403" s="14">
        <v>0</v>
      </c>
      <c r="Z403" s="14">
        <v>0</v>
      </c>
      <c r="AA403" s="14">
        <v>1</v>
      </c>
      <c r="AB403" s="14">
        <v>2017</v>
      </c>
      <c r="AD403" s="76"/>
      <c r="AG403" s="2"/>
      <c r="AH403" s="11"/>
    </row>
    <row r="404" spans="2:34" ht="129" customHeight="1" x14ac:dyDescent="0.35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3" t="s">
        <v>328</v>
      </c>
      <c r="T404" s="3" t="s">
        <v>44</v>
      </c>
      <c r="U404" s="14">
        <v>0</v>
      </c>
      <c r="V404" s="14">
        <v>0</v>
      </c>
      <c r="W404" s="14">
        <v>1</v>
      </c>
      <c r="X404" s="14">
        <v>0</v>
      </c>
      <c r="Y404" s="14">
        <v>0</v>
      </c>
      <c r="Z404" s="14">
        <v>0</v>
      </c>
      <c r="AA404" s="14">
        <f>SUM(U404:Z404)</f>
        <v>1</v>
      </c>
      <c r="AB404" s="14">
        <v>2017</v>
      </c>
      <c r="AD404" s="76"/>
      <c r="AG404" s="2"/>
      <c r="AH404" s="11"/>
    </row>
    <row r="405" spans="2:34" ht="57" customHeight="1" x14ac:dyDescent="0.35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3" t="s">
        <v>329</v>
      </c>
      <c r="T405" s="3" t="s">
        <v>16</v>
      </c>
      <c r="U405" s="15">
        <v>0</v>
      </c>
      <c r="V405" s="15">
        <v>0</v>
      </c>
      <c r="W405" s="15">
        <v>100</v>
      </c>
      <c r="X405" s="15">
        <v>0</v>
      </c>
      <c r="Y405" s="15">
        <v>0</v>
      </c>
      <c r="Z405" s="15">
        <v>0</v>
      </c>
      <c r="AA405" s="15">
        <v>100</v>
      </c>
      <c r="AB405" s="14">
        <v>2017</v>
      </c>
      <c r="AD405" s="76"/>
      <c r="AG405" s="2"/>
      <c r="AH405" s="11"/>
    </row>
    <row r="406" spans="2:34" ht="75" x14ac:dyDescent="0.35">
      <c r="B406" s="12">
        <v>0</v>
      </c>
      <c r="C406" s="12">
        <v>1</v>
      </c>
      <c r="D406" s="12">
        <v>1</v>
      </c>
      <c r="E406" s="12">
        <v>0</v>
      </c>
      <c r="F406" s="12">
        <v>7</v>
      </c>
      <c r="G406" s="12">
        <v>0</v>
      </c>
      <c r="H406" s="12">
        <v>7</v>
      </c>
      <c r="I406" s="12">
        <v>0</v>
      </c>
      <c r="J406" s="12">
        <v>1</v>
      </c>
      <c r="K406" s="12">
        <v>4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9" t="s">
        <v>330</v>
      </c>
      <c r="T406" s="20" t="s">
        <v>12</v>
      </c>
      <c r="U406" s="21">
        <f t="shared" ref="U406:AA406" si="37">U407+U433+U447+U459</f>
        <v>76090.700000000012</v>
      </c>
      <c r="V406" s="21">
        <f t="shared" si="37"/>
        <v>84779.500000000015</v>
      </c>
      <c r="W406" s="21">
        <f t="shared" si="37"/>
        <v>96092.3</v>
      </c>
      <c r="X406" s="21">
        <f t="shared" si="37"/>
        <v>101535.00000000001</v>
      </c>
      <c r="Y406" s="22">
        <f t="shared" si="37"/>
        <v>117606.29999999999</v>
      </c>
      <c r="Z406" s="79">
        <f t="shared" si="37"/>
        <v>87937.5</v>
      </c>
      <c r="AA406" s="79">
        <f t="shared" si="37"/>
        <v>564041.30000000005</v>
      </c>
      <c r="AB406" s="33">
        <v>2020</v>
      </c>
      <c r="AG406" s="2"/>
      <c r="AH406" s="11"/>
    </row>
    <row r="407" spans="2:34" ht="56.25" x14ac:dyDescent="0.35">
      <c r="B407" s="12">
        <v>0</v>
      </c>
      <c r="C407" s="12">
        <v>1</v>
      </c>
      <c r="D407" s="12">
        <v>1</v>
      </c>
      <c r="E407" s="12">
        <v>0</v>
      </c>
      <c r="F407" s="12">
        <v>7</v>
      </c>
      <c r="G407" s="12">
        <v>0</v>
      </c>
      <c r="H407" s="12">
        <v>7</v>
      </c>
      <c r="I407" s="12">
        <v>0</v>
      </c>
      <c r="J407" s="12">
        <v>1</v>
      </c>
      <c r="K407" s="12">
        <v>4</v>
      </c>
      <c r="L407" s="12">
        <v>0</v>
      </c>
      <c r="M407" s="12">
        <v>1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9" t="s">
        <v>331</v>
      </c>
      <c r="T407" s="20" t="s">
        <v>12</v>
      </c>
      <c r="U407" s="21">
        <f t="shared" ref="U407:AA407" si="38">U410+U411+U414+U415+U418+U419+U421+U422+U425+U427+U428+U430+U431</f>
        <v>66681.600000000006</v>
      </c>
      <c r="V407" s="21">
        <f t="shared" si="38"/>
        <v>75175.400000000009</v>
      </c>
      <c r="W407" s="21">
        <f t="shared" si="38"/>
        <v>86133.8</v>
      </c>
      <c r="X407" s="21">
        <f t="shared" si="38"/>
        <v>93099.8</v>
      </c>
      <c r="Y407" s="22">
        <f t="shared" si="38"/>
        <v>102382.9</v>
      </c>
      <c r="Z407" s="79">
        <f t="shared" si="38"/>
        <v>77839</v>
      </c>
      <c r="AA407" s="79">
        <f t="shared" si="38"/>
        <v>501312.50000000006</v>
      </c>
      <c r="AB407" s="33">
        <v>2020</v>
      </c>
      <c r="AG407" s="2"/>
      <c r="AH407" s="11"/>
    </row>
    <row r="408" spans="2:34" ht="38.25" customHeight="1" x14ac:dyDescent="0.35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3" t="s">
        <v>332</v>
      </c>
      <c r="T408" s="3" t="s">
        <v>28</v>
      </c>
      <c r="U408" s="24">
        <v>12850</v>
      </c>
      <c r="V408" s="24">
        <v>12900</v>
      </c>
      <c r="W408" s="24">
        <v>12950</v>
      </c>
      <c r="X408" s="24">
        <v>12950</v>
      </c>
      <c r="Y408" s="25">
        <v>12950</v>
      </c>
      <c r="Z408" s="57">
        <v>3986</v>
      </c>
      <c r="AA408" s="57">
        <f>U408+V408+W408+X408+Y408+Z408</f>
        <v>68586</v>
      </c>
      <c r="AB408" s="17">
        <v>2020</v>
      </c>
      <c r="AC408" s="62"/>
      <c r="AD408" s="158"/>
      <c r="AG408" s="2"/>
      <c r="AH408" s="11"/>
    </row>
    <row r="409" spans="2:34" ht="75" x14ac:dyDescent="0.45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3" t="s">
        <v>333</v>
      </c>
      <c r="T409" s="3" t="s">
        <v>16</v>
      </c>
      <c r="U409" s="15">
        <v>80</v>
      </c>
      <c r="V409" s="15">
        <v>80</v>
      </c>
      <c r="W409" s="15">
        <v>80</v>
      </c>
      <c r="X409" s="15">
        <v>80</v>
      </c>
      <c r="Y409" s="18">
        <v>80</v>
      </c>
      <c r="Z409" s="91">
        <v>19</v>
      </c>
      <c r="AA409" s="56">
        <v>19</v>
      </c>
      <c r="AB409" s="17">
        <v>2020</v>
      </c>
      <c r="AC409" s="89"/>
      <c r="AD409" s="158"/>
      <c r="AG409" s="2"/>
      <c r="AH409" s="11"/>
    </row>
    <row r="410" spans="2:34" ht="64.5" customHeight="1" x14ac:dyDescent="0.35">
      <c r="B410" s="12">
        <v>0</v>
      </c>
      <c r="C410" s="12">
        <v>1</v>
      </c>
      <c r="D410" s="12">
        <v>1</v>
      </c>
      <c r="E410" s="12">
        <v>0</v>
      </c>
      <c r="F410" s="12">
        <v>7</v>
      </c>
      <c r="G410" s="12">
        <v>0</v>
      </c>
      <c r="H410" s="12">
        <v>7</v>
      </c>
      <c r="I410" s="12">
        <v>0</v>
      </c>
      <c r="J410" s="12">
        <v>1</v>
      </c>
      <c r="K410" s="12">
        <v>4</v>
      </c>
      <c r="L410" s="12">
        <v>0</v>
      </c>
      <c r="M410" s="12">
        <v>1</v>
      </c>
      <c r="N410" s="12" t="s">
        <v>36</v>
      </c>
      <c r="O410" s="12">
        <v>0</v>
      </c>
      <c r="P410" s="12">
        <v>2</v>
      </c>
      <c r="Q410" s="12">
        <v>4</v>
      </c>
      <c r="R410" s="12">
        <v>0</v>
      </c>
      <c r="S410" s="120" t="s">
        <v>334</v>
      </c>
      <c r="T410" s="104" t="s">
        <v>12</v>
      </c>
      <c r="U410" s="27">
        <v>27821.4</v>
      </c>
      <c r="V410" s="27">
        <v>36460.300000000003</v>
      </c>
      <c r="W410" s="27">
        <v>42018</v>
      </c>
      <c r="X410" s="27">
        <v>41026</v>
      </c>
      <c r="Y410" s="28">
        <v>47231.7</v>
      </c>
      <c r="Z410" s="77">
        <v>33659.699999999997</v>
      </c>
      <c r="AA410" s="77">
        <f>U410+V410+W410+X410+Y410+Z410</f>
        <v>228217.10000000003</v>
      </c>
      <c r="AB410" s="17">
        <v>2020</v>
      </c>
      <c r="AC410" s="90"/>
      <c r="AG410" s="2"/>
      <c r="AH410" s="11"/>
    </row>
    <row r="411" spans="2:34" ht="42" customHeight="1" x14ac:dyDescent="0.35">
      <c r="B411" s="12">
        <v>0</v>
      </c>
      <c r="C411" s="12">
        <v>1</v>
      </c>
      <c r="D411" s="12">
        <v>1</v>
      </c>
      <c r="E411" s="12">
        <v>0</v>
      </c>
      <c r="F411" s="12">
        <v>7</v>
      </c>
      <c r="G411" s="12">
        <v>0</v>
      </c>
      <c r="H411" s="12">
        <v>7</v>
      </c>
      <c r="I411" s="12">
        <v>0</v>
      </c>
      <c r="J411" s="12">
        <v>1</v>
      </c>
      <c r="K411" s="12">
        <v>4</v>
      </c>
      <c r="L411" s="12">
        <v>0</v>
      </c>
      <c r="M411" s="12">
        <v>1</v>
      </c>
      <c r="N411" s="12">
        <v>1</v>
      </c>
      <c r="O411" s="12">
        <v>0</v>
      </c>
      <c r="P411" s="12">
        <v>2</v>
      </c>
      <c r="Q411" s="12">
        <v>4</v>
      </c>
      <c r="R411" s="12">
        <v>0</v>
      </c>
      <c r="S411" s="122"/>
      <c r="T411" s="112"/>
      <c r="U411" s="27">
        <v>26959.7</v>
      </c>
      <c r="V411" s="27">
        <v>27498.1</v>
      </c>
      <c r="W411" s="27">
        <v>28875</v>
      </c>
      <c r="X411" s="27">
        <v>30117</v>
      </c>
      <c r="Y411" s="28">
        <v>29619.200000000001</v>
      </c>
      <c r="Z411" s="77">
        <v>30388</v>
      </c>
      <c r="AA411" s="77">
        <f>U411+V411+W411+X411+Y411+Z411</f>
        <v>173457</v>
      </c>
      <c r="AB411" s="17">
        <v>2020</v>
      </c>
      <c r="AG411" s="2"/>
      <c r="AH411" s="11"/>
    </row>
    <row r="412" spans="2:34" ht="37.5" x14ac:dyDescent="0.35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3" t="s">
        <v>335</v>
      </c>
      <c r="T412" s="3" t="s">
        <v>32</v>
      </c>
      <c r="U412" s="14">
        <v>9</v>
      </c>
      <c r="V412" s="14">
        <v>9</v>
      </c>
      <c r="W412" s="14">
        <v>9</v>
      </c>
      <c r="X412" s="14">
        <v>9</v>
      </c>
      <c r="Y412" s="17">
        <v>9</v>
      </c>
      <c r="Z412" s="55">
        <v>9</v>
      </c>
      <c r="AA412" s="55">
        <v>9</v>
      </c>
      <c r="AB412" s="17">
        <v>2020</v>
      </c>
      <c r="AG412" s="2"/>
      <c r="AH412" s="11"/>
    </row>
    <row r="413" spans="2:34" ht="37.5" x14ac:dyDescent="0.35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3" t="s">
        <v>336</v>
      </c>
      <c r="T413" s="3" t="s">
        <v>28</v>
      </c>
      <c r="U413" s="24">
        <v>5036</v>
      </c>
      <c r="V413" s="24">
        <v>4556</v>
      </c>
      <c r="W413" s="24">
        <v>5251</v>
      </c>
      <c r="X413" s="24">
        <v>5396</v>
      </c>
      <c r="Y413" s="25">
        <v>5396</v>
      </c>
      <c r="Z413" s="57">
        <v>0</v>
      </c>
      <c r="AA413" s="57">
        <f>U413+V413+W413+X413+Y413+Z413</f>
        <v>25635</v>
      </c>
      <c r="AB413" s="17">
        <v>2019</v>
      </c>
      <c r="AG413" s="2"/>
      <c r="AH413" s="11"/>
    </row>
    <row r="414" spans="2:34" ht="22.5" x14ac:dyDescent="0.35">
      <c r="B414" s="12">
        <v>0</v>
      </c>
      <c r="C414" s="12">
        <v>1</v>
      </c>
      <c r="D414" s="12">
        <v>1</v>
      </c>
      <c r="E414" s="12">
        <v>0</v>
      </c>
      <c r="F414" s="12">
        <v>7</v>
      </c>
      <c r="G414" s="12">
        <v>0</v>
      </c>
      <c r="H414" s="12">
        <v>7</v>
      </c>
      <c r="I414" s="12">
        <v>0</v>
      </c>
      <c r="J414" s="12">
        <v>1</v>
      </c>
      <c r="K414" s="12">
        <v>4</v>
      </c>
      <c r="L414" s="12">
        <v>0</v>
      </c>
      <c r="M414" s="12">
        <v>1</v>
      </c>
      <c r="N414" s="12" t="s">
        <v>36</v>
      </c>
      <c r="O414" s="12">
        <v>0</v>
      </c>
      <c r="P414" s="12">
        <v>2</v>
      </c>
      <c r="Q414" s="12">
        <v>4</v>
      </c>
      <c r="R414" s="12">
        <v>0</v>
      </c>
      <c r="S414" s="120" t="s">
        <v>337</v>
      </c>
      <c r="T414" s="104" t="s">
        <v>12</v>
      </c>
      <c r="U414" s="27">
        <v>2001</v>
      </c>
      <c r="V414" s="27">
        <v>697.3</v>
      </c>
      <c r="W414" s="27">
        <v>3833.9</v>
      </c>
      <c r="X414" s="27">
        <v>5231</v>
      </c>
      <c r="Y414" s="28">
        <v>4933.1000000000004</v>
      </c>
      <c r="Z414" s="77">
        <v>54</v>
      </c>
      <c r="AA414" s="77">
        <f>U414+V414+W414+X414+Y414+Z414</f>
        <v>16750.300000000003</v>
      </c>
      <c r="AB414" s="17">
        <v>2020</v>
      </c>
      <c r="AC414" s="60"/>
      <c r="AG414" s="2"/>
      <c r="AH414" s="11"/>
    </row>
    <row r="415" spans="2:34" ht="54" customHeight="1" x14ac:dyDescent="0.35">
      <c r="B415" s="12">
        <v>0</v>
      </c>
      <c r="C415" s="12">
        <v>1</v>
      </c>
      <c r="D415" s="12">
        <v>1</v>
      </c>
      <c r="E415" s="12">
        <v>0</v>
      </c>
      <c r="F415" s="12">
        <v>7</v>
      </c>
      <c r="G415" s="12">
        <v>0</v>
      </c>
      <c r="H415" s="12">
        <v>7</v>
      </c>
      <c r="I415" s="12">
        <v>0</v>
      </c>
      <c r="J415" s="12">
        <v>1</v>
      </c>
      <c r="K415" s="12">
        <v>4</v>
      </c>
      <c r="L415" s="12">
        <v>0</v>
      </c>
      <c r="M415" s="12">
        <v>1</v>
      </c>
      <c r="N415" s="12">
        <v>1</v>
      </c>
      <c r="O415" s="12">
        <v>0</v>
      </c>
      <c r="P415" s="12">
        <v>2</v>
      </c>
      <c r="Q415" s="12">
        <v>4</v>
      </c>
      <c r="R415" s="12">
        <v>0</v>
      </c>
      <c r="S415" s="122"/>
      <c r="T415" s="112"/>
      <c r="U415" s="27">
        <v>3587.8</v>
      </c>
      <c r="V415" s="27">
        <v>4551.8</v>
      </c>
      <c r="W415" s="27">
        <v>4908</v>
      </c>
      <c r="X415" s="27">
        <v>5512</v>
      </c>
      <c r="Y415" s="28">
        <v>5460.3</v>
      </c>
      <c r="Z415" s="28">
        <v>6429</v>
      </c>
      <c r="AA415" s="28">
        <f>U415+V415+W415+X415+Y415+Z415</f>
        <v>30448.899999999998</v>
      </c>
      <c r="AB415" s="17">
        <v>2020</v>
      </c>
      <c r="AG415" s="2"/>
      <c r="AH415" s="11"/>
    </row>
    <row r="416" spans="2:34" ht="37.5" x14ac:dyDescent="0.35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3" t="s">
        <v>335</v>
      </c>
      <c r="T416" s="3" t="s">
        <v>32</v>
      </c>
      <c r="U416" s="14">
        <v>52</v>
      </c>
      <c r="V416" s="14">
        <v>52</v>
      </c>
      <c r="W416" s="14">
        <v>52</v>
      </c>
      <c r="X416" s="14">
        <v>52</v>
      </c>
      <c r="Y416" s="17">
        <v>51</v>
      </c>
      <c r="Z416" s="17">
        <v>51</v>
      </c>
      <c r="AA416" s="17">
        <v>51</v>
      </c>
      <c r="AB416" s="17">
        <v>2020</v>
      </c>
      <c r="AG416" s="2"/>
      <c r="AH416" s="11"/>
    </row>
    <row r="417" spans="2:34" ht="40.5" customHeight="1" x14ac:dyDescent="0.35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3" t="s">
        <v>338</v>
      </c>
      <c r="T417" s="3" t="s">
        <v>28</v>
      </c>
      <c r="U417" s="24">
        <v>4845</v>
      </c>
      <c r="V417" s="24">
        <v>4845</v>
      </c>
      <c r="W417" s="24">
        <v>4845</v>
      </c>
      <c r="X417" s="24">
        <v>4400</v>
      </c>
      <c r="Y417" s="25">
        <v>4600</v>
      </c>
      <c r="Z417" s="25">
        <v>0</v>
      </c>
      <c r="AA417" s="25">
        <f>SUM(U417:Z417)</f>
        <v>23535</v>
      </c>
      <c r="AB417" s="17">
        <v>2019</v>
      </c>
      <c r="AC417" s="62"/>
      <c r="AG417" s="2"/>
      <c r="AH417" s="11"/>
    </row>
    <row r="418" spans="2:34" ht="33.75" customHeight="1" x14ac:dyDescent="0.35">
      <c r="B418" s="12">
        <v>0</v>
      </c>
      <c r="C418" s="12">
        <v>1</v>
      </c>
      <c r="D418" s="12">
        <v>1</v>
      </c>
      <c r="E418" s="12">
        <v>0</v>
      </c>
      <c r="F418" s="12">
        <v>7</v>
      </c>
      <c r="G418" s="12">
        <v>0</v>
      </c>
      <c r="H418" s="12">
        <v>7</v>
      </c>
      <c r="I418" s="12">
        <v>0</v>
      </c>
      <c r="J418" s="12">
        <v>1</v>
      </c>
      <c r="K418" s="12">
        <v>4</v>
      </c>
      <c r="L418" s="12">
        <v>0</v>
      </c>
      <c r="M418" s="12">
        <v>1</v>
      </c>
      <c r="N418" s="12" t="s">
        <v>36</v>
      </c>
      <c r="O418" s="12">
        <v>0</v>
      </c>
      <c r="P418" s="12">
        <v>2</v>
      </c>
      <c r="Q418" s="12">
        <v>4</v>
      </c>
      <c r="R418" s="12">
        <v>0</v>
      </c>
      <c r="S418" s="120" t="s">
        <v>339</v>
      </c>
      <c r="T418" s="104" t="s">
        <v>12</v>
      </c>
      <c r="U418" s="27">
        <v>2059</v>
      </c>
      <c r="V418" s="27">
        <v>1880</v>
      </c>
      <c r="W418" s="27">
        <v>2954</v>
      </c>
      <c r="X418" s="27">
        <v>3210.8</v>
      </c>
      <c r="Y418" s="28">
        <v>3539.4</v>
      </c>
      <c r="Z418" s="77">
        <v>2435.3000000000002</v>
      </c>
      <c r="AA418" s="77">
        <f>U418+V418+W418+X418+Y418+Z418</f>
        <v>16078.5</v>
      </c>
      <c r="AB418" s="17">
        <v>2020</v>
      </c>
      <c r="AG418" s="2"/>
      <c r="AH418" s="11"/>
    </row>
    <row r="419" spans="2:34" ht="44.25" customHeight="1" x14ac:dyDescent="0.35">
      <c r="B419" s="12">
        <v>0</v>
      </c>
      <c r="C419" s="12">
        <v>1</v>
      </c>
      <c r="D419" s="12">
        <v>1</v>
      </c>
      <c r="E419" s="12">
        <v>0</v>
      </c>
      <c r="F419" s="12">
        <v>7</v>
      </c>
      <c r="G419" s="12">
        <v>0</v>
      </c>
      <c r="H419" s="12">
        <v>7</v>
      </c>
      <c r="I419" s="12">
        <v>0</v>
      </c>
      <c r="J419" s="12">
        <v>1</v>
      </c>
      <c r="K419" s="12">
        <v>4</v>
      </c>
      <c r="L419" s="12">
        <v>0</v>
      </c>
      <c r="M419" s="12">
        <v>1</v>
      </c>
      <c r="N419" s="12">
        <v>1</v>
      </c>
      <c r="O419" s="12">
        <v>0</v>
      </c>
      <c r="P419" s="12">
        <v>2</v>
      </c>
      <c r="Q419" s="12">
        <v>4</v>
      </c>
      <c r="R419" s="12">
        <v>0</v>
      </c>
      <c r="S419" s="122"/>
      <c r="T419" s="112"/>
      <c r="U419" s="27">
        <v>1005</v>
      </c>
      <c r="V419" s="27">
        <v>724.3</v>
      </c>
      <c r="W419" s="27">
        <v>400</v>
      </c>
      <c r="X419" s="27">
        <v>572.5</v>
      </c>
      <c r="Y419" s="28">
        <v>1040.4000000000001</v>
      </c>
      <c r="Z419" s="77">
        <v>1100</v>
      </c>
      <c r="AA419" s="77">
        <f>U419+V419+W419+X419+Y419+Z419</f>
        <v>4842.2000000000007</v>
      </c>
      <c r="AB419" s="17">
        <v>2020</v>
      </c>
      <c r="AG419" s="2"/>
      <c r="AH419" s="11"/>
    </row>
    <row r="420" spans="2:34" ht="37.5" x14ac:dyDescent="0.35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3" t="s">
        <v>340</v>
      </c>
      <c r="T420" s="3" t="s">
        <v>28</v>
      </c>
      <c r="U420" s="17">
        <v>364</v>
      </c>
      <c r="V420" s="17">
        <v>364</v>
      </c>
      <c r="W420" s="17">
        <v>370</v>
      </c>
      <c r="X420" s="17">
        <v>370</v>
      </c>
      <c r="Y420" s="17">
        <v>378</v>
      </c>
      <c r="Z420" s="55">
        <v>0</v>
      </c>
      <c r="AA420" s="57">
        <f>SUM(U420:Z420)</f>
        <v>1846</v>
      </c>
      <c r="AB420" s="17">
        <v>2019</v>
      </c>
      <c r="AC420" s="62"/>
      <c r="AG420" s="2"/>
      <c r="AH420" s="11"/>
    </row>
    <row r="421" spans="2:34" x14ac:dyDescent="0.35">
      <c r="B421" s="12">
        <v>0</v>
      </c>
      <c r="C421" s="12">
        <v>1</v>
      </c>
      <c r="D421" s="12">
        <v>1</v>
      </c>
      <c r="E421" s="12">
        <v>0</v>
      </c>
      <c r="F421" s="12">
        <v>7</v>
      </c>
      <c r="G421" s="12">
        <v>0</v>
      </c>
      <c r="H421" s="12">
        <v>7</v>
      </c>
      <c r="I421" s="12">
        <v>0</v>
      </c>
      <c r="J421" s="12">
        <v>1</v>
      </c>
      <c r="K421" s="12">
        <v>4</v>
      </c>
      <c r="L421" s="12">
        <v>0</v>
      </c>
      <c r="M421" s="12">
        <v>1</v>
      </c>
      <c r="N421" s="12" t="s">
        <v>36</v>
      </c>
      <c r="O421" s="12">
        <v>0</v>
      </c>
      <c r="P421" s="12">
        <v>2</v>
      </c>
      <c r="Q421" s="12">
        <v>4</v>
      </c>
      <c r="R421" s="12">
        <v>0</v>
      </c>
      <c r="S421" s="120" t="s">
        <v>341</v>
      </c>
      <c r="T421" s="104" t="s">
        <v>12</v>
      </c>
      <c r="U421" s="32">
        <v>46</v>
      </c>
      <c r="V421" s="32">
        <v>41.8</v>
      </c>
      <c r="W421" s="32">
        <v>83.1</v>
      </c>
      <c r="X421" s="32">
        <v>247</v>
      </c>
      <c r="Y421" s="32">
        <v>80.099999999999994</v>
      </c>
      <c r="Z421" s="58">
        <v>0</v>
      </c>
      <c r="AA421" s="58">
        <f>U421+V421+W421+X421+Y421+Z421</f>
        <v>498</v>
      </c>
      <c r="AB421" s="17">
        <v>2020</v>
      </c>
      <c r="AG421" s="2"/>
      <c r="AH421" s="11"/>
    </row>
    <row r="422" spans="2:34" ht="32.25" customHeight="1" x14ac:dyDescent="0.35">
      <c r="B422" s="12">
        <v>0</v>
      </c>
      <c r="C422" s="12">
        <v>1</v>
      </c>
      <c r="D422" s="12">
        <v>1</v>
      </c>
      <c r="E422" s="12">
        <v>0</v>
      </c>
      <c r="F422" s="12">
        <v>7</v>
      </c>
      <c r="G422" s="12">
        <v>0</v>
      </c>
      <c r="H422" s="12">
        <v>7</v>
      </c>
      <c r="I422" s="12">
        <v>0</v>
      </c>
      <c r="J422" s="12">
        <v>1</v>
      </c>
      <c r="K422" s="12">
        <v>4</v>
      </c>
      <c r="L422" s="12">
        <v>0</v>
      </c>
      <c r="M422" s="12">
        <v>1</v>
      </c>
      <c r="N422" s="12">
        <v>1</v>
      </c>
      <c r="O422" s="12">
        <v>0</v>
      </c>
      <c r="P422" s="12">
        <v>2</v>
      </c>
      <c r="Q422" s="12">
        <v>4</v>
      </c>
      <c r="R422" s="12">
        <v>0</v>
      </c>
      <c r="S422" s="122"/>
      <c r="T422" s="112"/>
      <c r="U422" s="32">
        <v>110.7</v>
      </c>
      <c r="V422" s="32">
        <v>142.80000000000001</v>
      </c>
      <c r="W422" s="32">
        <v>156</v>
      </c>
      <c r="X422" s="32">
        <v>166</v>
      </c>
      <c r="Y422" s="32">
        <v>115.4</v>
      </c>
      <c r="Z422" s="58">
        <v>166.6</v>
      </c>
      <c r="AA422" s="58">
        <f>U422+V422+W422+X422+Y422+Z422</f>
        <v>857.5</v>
      </c>
      <c r="AB422" s="17">
        <v>2020</v>
      </c>
      <c r="AG422" s="2"/>
      <c r="AH422" s="11"/>
    </row>
    <row r="423" spans="2:34" ht="37.5" x14ac:dyDescent="0.35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3" t="s">
        <v>342</v>
      </c>
      <c r="T423" s="3" t="s">
        <v>32</v>
      </c>
      <c r="U423" s="17">
        <v>3</v>
      </c>
      <c r="V423" s="17">
        <v>3</v>
      </c>
      <c r="W423" s="17">
        <v>4</v>
      </c>
      <c r="X423" s="17">
        <v>4</v>
      </c>
      <c r="Y423" s="17">
        <v>3</v>
      </c>
      <c r="Z423" s="17">
        <v>4</v>
      </c>
      <c r="AA423" s="17">
        <f>SUM(U423:Z423)</f>
        <v>21</v>
      </c>
      <c r="AB423" s="17">
        <v>2020</v>
      </c>
      <c r="AG423" s="2"/>
      <c r="AH423" s="11"/>
    </row>
    <row r="424" spans="2:34" ht="37.5" x14ac:dyDescent="0.35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3" t="s">
        <v>343</v>
      </c>
      <c r="T424" s="3" t="s">
        <v>28</v>
      </c>
      <c r="U424" s="17">
        <v>220</v>
      </c>
      <c r="V424" s="17">
        <v>250</v>
      </c>
      <c r="W424" s="17">
        <v>250</v>
      </c>
      <c r="X424" s="17">
        <v>280</v>
      </c>
      <c r="Y424" s="17">
        <v>280</v>
      </c>
      <c r="Z424" s="17">
        <v>0</v>
      </c>
      <c r="AA424" s="25">
        <f>SUM(U424:Z424)</f>
        <v>1280</v>
      </c>
      <c r="AB424" s="17">
        <v>2019</v>
      </c>
      <c r="AC424" s="62"/>
      <c r="AG424" s="2"/>
      <c r="AH424" s="11"/>
    </row>
    <row r="425" spans="2:34" ht="69" customHeight="1" x14ac:dyDescent="0.35">
      <c r="B425" s="12">
        <v>0</v>
      </c>
      <c r="C425" s="12">
        <v>1</v>
      </c>
      <c r="D425" s="12">
        <v>1</v>
      </c>
      <c r="E425" s="12">
        <v>0</v>
      </c>
      <c r="F425" s="12">
        <v>7</v>
      </c>
      <c r="G425" s="12">
        <v>0</v>
      </c>
      <c r="H425" s="12">
        <v>7</v>
      </c>
      <c r="I425" s="12">
        <v>0</v>
      </c>
      <c r="J425" s="12">
        <v>1</v>
      </c>
      <c r="K425" s="12">
        <v>4</v>
      </c>
      <c r="L425" s="12">
        <v>0</v>
      </c>
      <c r="M425" s="12">
        <v>1</v>
      </c>
      <c r="N425" s="12" t="s">
        <v>36</v>
      </c>
      <c r="O425" s="12">
        <v>0</v>
      </c>
      <c r="P425" s="12">
        <v>2</v>
      </c>
      <c r="Q425" s="12">
        <v>4</v>
      </c>
      <c r="R425" s="12">
        <v>0</v>
      </c>
      <c r="S425" s="13" t="s">
        <v>344</v>
      </c>
      <c r="T425" s="3" t="s">
        <v>12</v>
      </c>
      <c r="U425" s="28">
        <v>1018.6</v>
      </c>
      <c r="V425" s="28">
        <v>1079</v>
      </c>
      <c r="W425" s="28">
        <v>1212.5999999999999</v>
      </c>
      <c r="X425" s="28">
        <v>1395</v>
      </c>
      <c r="Y425" s="28">
        <v>1998.6</v>
      </c>
      <c r="Z425" s="28">
        <v>2149.4</v>
      </c>
      <c r="AA425" s="28">
        <f>U425+V425+W425+X425+Y425+Z425</f>
        <v>8853.1999999999989</v>
      </c>
      <c r="AB425" s="17">
        <v>2020</v>
      </c>
      <c r="AG425" s="2"/>
      <c r="AH425" s="11"/>
    </row>
    <row r="426" spans="2:34" ht="40.5" customHeight="1" x14ac:dyDescent="0.35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3" t="s">
        <v>345</v>
      </c>
      <c r="T426" s="3" t="s">
        <v>28</v>
      </c>
      <c r="U426" s="25">
        <v>1541</v>
      </c>
      <c r="V426" s="25">
        <v>1290</v>
      </c>
      <c r="W426" s="25">
        <v>1290</v>
      </c>
      <c r="X426" s="25">
        <v>1290</v>
      </c>
      <c r="Y426" s="25">
        <v>981</v>
      </c>
      <c r="Z426" s="25">
        <v>981</v>
      </c>
      <c r="AA426" s="25">
        <f>U426+V426+W426+X426+Y426+Z426</f>
        <v>7373</v>
      </c>
      <c r="AB426" s="17">
        <v>2020</v>
      </c>
      <c r="AG426" s="2"/>
      <c r="AH426" s="11"/>
    </row>
    <row r="427" spans="2:34" ht="36" customHeight="1" x14ac:dyDescent="0.35">
      <c r="B427" s="47">
        <v>0</v>
      </c>
      <c r="C427" s="47">
        <v>1</v>
      </c>
      <c r="D427" s="47">
        <v>1</v>
      </c>
      <c r="E427" s="47">
        <v>0</v>
      </c>
      <c r="F427" s="47">
        <v>7</v>
      </c>
      <c r="G427" s="47">
        <v>0</v>
      </c>
      <c r="H427" s="47">
        <v>7</v>
      </c>
      <c r="I427" s="47">
        <v>0</v>
      </c>
      <c r="J427" s="47">
        <v>1</v>
      </c>
      <c r="K427" s="47">
        <v>4</v>
      </c>
      <c r="L427" s="47">
        <v>7</v>
      </c>
      <c r="M427" s="47">
        <v>2</v>
      </c>
      <c r="N427" s="47">
        <v>0</v>
      </c>
      <c r="O427" s="47">
        <v>2</v>
      </c>
      <c r="P427" s="47">
        <v>0</v>
      </c>
      <c r="Q427" s="47">
        <v>0</v>
      </c>
      <c r="R427" s="47">
        <v>0</v>
      </c>
      <c r="S427" s="154" t="s">
        <v>346</v>
      </c>
      <c r="T427" s="156" t="s">
        <v>12</v>
      </c>
      <c r="U427" s="28">
        <v>4.5</v>
      </c>
      <c r="V427" s="28">
        <v>0</v>
      </c>
      <c r="W427" s="28">
        <v>0</v>
      </c>
      <c r="X427" s="28">
        <v>0</v>
      </c>
      <c r="Y427" s="28">
        <v>0</v>
      </c>
      <c r="Z427" s="77">
        <v>0</v>
      </c>
      <c r="AA427" s="28">
        <f>U427+V427+W427+X427+Y427+Z427</f>
        <v>4.5</v>
      </c>
      <c r="AB427" s="17">
        <v>2015</v>
      </c>
      <c r="AG427" s="2"/>
      <c r="AH427" s="11"/>
    </row>
    <row r="428" spans="2:34" ht="44.25" customHeight="1" x14ac:dyDescent="0.35">
      <c r="B428" s="47">
        <v>0</v>
      </c>
      <c r="C428" s="47">
        <v>1</v>
      </c>
      <c r="D428" s="47">
        <v>1</v>
      </c>
      <c r="E428" s="47">
        <v>0</v>
      </c>
      <c r="F428" s="47">
        <v>7</v>
      </c>
      <c r="G428" s="47">
        <v>0</v>
      </c>
      <c r="H428" s="47">
        <v>7</v>
      </c>
      <c r="I428" s="47">
        <v>0</v>
      </c>
      <c r="J428" s="47">
        <v>1</v>
      </c>
      <c r="K428" s="47">
        <v>4</v>
      </c>
      <c r="L428" s="47">
        <v>0</v>
      </c>
      <c r="M428" s="47">
        <v>1</v>
      </c>
      <c r="N428" s="47">
        <v>1</v>
      </c>
      <c r="O428" s="47">
        <v>0</v>
      </c>
      <c r="P428" s="47">
        <v>2</v>
      </c>
      <c r="Q428" s="47">
        <v>4</v>
      </c>
      <c r="R428" s="47">
        <v>0</v>
      </c>
      <c r="S428" s="155"/>
      <c r="T428" s="157"/>
      <c r="U428" s="28">
        <v>2067.9</v>
      </c>
      <c r="V428" s="28">
        <v>2100</v>
      </c>
      <c r="W428" s="28">
        <v>1693.2</v>
      </c>
      <c r="X428" s="28">
        <v>2818.8</v>
      </c>
      <c r="Y428" s="28">
        <v>2938.9</v>
      </c>
      <c r="Z428" s="77">
        <v>1457</v>
      </c>
      <c r="AA428" s="28">
        <f>U428+V428+W428+X428+Y428+Z428</f>
        <v>13075.8</v>
      </c>
      <c r="AB428" s="17">
        <v>2020</v>
      </c>
      <c r="AG428" s="2"/>
      <c r="AH428" s="11"/>
    </row>
    <row r="429" spans="2:34" ht="56.25" x14ac:dyDescent="0.35"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8" t="s">
        <v>347</v>
      </c>
      <c r="T429" s="49" t="s">
        <v>32</v>
      </c>
      <c r="U429" s="17">
        <v>4</v>
      </c>
      <c r="V429" s="17">
        <v>0</v>
      </c>
      <c r="W429" s="17">
        <v>0</v>
      </c>
      <c r="X429" s="17">
        <v>1</v>
      </c>
      <c r="Y429" s="17">
        <v>1</v>
      </c>
      <c r="Z429" s="55">
        <v>1</v>
      </c>
      <c r="AA429" s="17">
        <f>SUM(U429:Z429)</f>
        <v>7</v>
      </c>
      <c r="AB429" s="17">
        <v>2020</v>
      </c>
      <c r="AG429" s="2"/>
      <c r="AH429" s="11"/>
    </row>
    <row r="430" spans="2:34" ht="41.25" customHeight="1" x14ac:dyDescent="0.35">
      <c r="B430" s="12">
        <v>0</v>
      </c>
      <c r="C430" s="12">
        <v>1</v>
      </c>
      <c r="D430" s="12">
        <v>1</v>
      </c>
      <c r="E430" s="12">
        <v>0</v>
      </c>
      <c r="F430" s="12">
        <v>7</v>
      </c>
      <c r="G430" s="12">
        <v>0</v>
      </c>
      <c r="H430" s="12">
        <v>7</v>
      </c>
      <c r="I430" s="12">
        <v>0</v>
      </c>
      <c r="J430" s="12">
        <v>1</v>
      </c>
      <c r="K430" s="12">
        <v>4</v>
      </c>
      <c r="L430" s="12">
        <v>0</v>
      </c>
      <c r="M430" s="12">
        <v>1</v>
      </c>
      <c r="N430" s="12">
        <v>1</v>
      </c>
      <c r="O430" s="12">
        <v>1</v>
      </c>
      <c r="P430" s="12">
        <v>2</v>
      </c>
      <c r="Q430" s="12">
        <v>0</v>
      </c>
      <c r="R430" s="12">
        <v>0</v>
      </c>
      <c r="S430" s="120" t="s">
        <v>348</v>
      </c>
      <c r="T430" s="104" t="s">
        <v>12</v>
      </c>
      <c r="U430" s="27">
        <v>0</v>
      </c>
      <c r="V430" s="27">
        <v>0</v>
      </c>
      <c r="W430" s="27">
        <v>0</v>
      </c>
      <c r="X430" s="27">
        <v>2493.5</v>
      </c>
      <c r="Y430" s="27">
        <v>4234.1000000000004</v>
      </c>
      <c r="Z430" s="27">
        <v>0</v>
      </c>
      <c r="AA430" s="27">
        <f>U430+V430+W430+X430+Y430+Z430</f>
        <v>6727.6</v>
      </c>
      <c r="AB430" s="14">
        <v>2019</v>
      </c>
      <c r="AG430" s="2"/>
      <c r="AH430" s="11"/>
    </row>
    <row r="431" spans="2:34" ht="34.5" customHeight="1" x14ac:dyDescent="0.35">
      <c r="B431" s="12">
        <v>0</v>
      </c>
      <c r="C431" s="12">
        <v>1</v>
      </c>
      <c r="D431" s="12">
        <v>1</v>
      </c>
      <c r="E431" s="12">
        <v>0</v>
      </c>
      <c r="F431" s="12">
        <v>7</v>
      </c>
      <c r="G431" s="12">
        <v>0</v>
      </c>
      <c r="H431" s="12">
        <v>7</v>
      </c>
      <c r="I431" s="12">
        <v>0</v>
      </c>
      <c r="J431" s="12">
        <v>1</v>
      </c>
      <c r="K431" s="12">
        <v>4</v>
      </c>
      <c r="L431" s="12">
        <v>0</v>
      </c>
      <c r="M431" s="12">
        <v>1</v>
      </c>
      <c r="N431" s="12" t="s">
        <v>36</v>
      </c>
      <c r="O431" s="12">
        <v>1</v>
      </c>
      <c r="P431" s="12">
        <v>2</v>
      </c>
      <c r="Q431" s="12">
        <v>0</v>
      </c>
      <c r="R431" s="12">
        <v>0</v>
      </c>
      <c r="S431" s="122"/>
      <c r="T431" s="112"/>
      <c r="U431" s="27">
        <v>0</v>
      </c>
      <c r="V431" s="27">
        <v>0</v>
      </c>
      <c r="W431" s="27">
        <v>0</v>
      </c>
      <c r="X431" s="27">
        <v>310.2</v>
      </c>
      <c r="Y431" s="27">
        <v>1191.7</v>
      </c>
      <c r="Z431" s="27">
        <v>0</v>
      </c>
      <c r="AA431" s="27">
        <f>U431+V431+W431+X431+Y431+Z431</f>
        <v>1501.9</v>
      </c>
      <c r="AB431" s="14">
        <v>2019</v>
      </c>
      <c r="AG431" s="2"/>
      <c r="AH431" s="11"/>
    </row>
    <row r="432" spans="2:34" ht="56.25" x14ac:dyDescent="0.35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3" t="s">
        <v>37</v>
      </c>
      <c r="T432" s="3" t="s">
        <v>32</v>
      </c>
      <c r="U432" s="24">
        <v>0</v>
      </c>
      <c r="V432" s="24">
        <v>0</v>
      </c>
      <c r="W432" s="24">
        <v>0</v>
      </c>
      <c r="X432" s="24">
        <v>10</v>
      </c>
      <c r="Y432" s="24">
        <v>10</v>
      </c>
      <c r="Z432" s="24">
        <v>0</v>
      </c>
      <c r="AA432" s="24">
        <v>10</v>
      </c>
      <c r="AB432" s="14">
        <v>2019</v>
      </c>
      <c r="AG432" s="2"/>
      <c r="AH432" s="11"/>
    </row>
    <row r="433" spans="2:34" ht="40.5" customHeight="1" x14ac:dyDescent="0.35">
      <c r="B433" s="12">
        <v>0</v>
      </c>
      <c r="C433" s="12">
        <v>1</v>
      </c>
      <c r="D433" s="12">
        <v>1</v>
      </c>
      <c r="E433" s="12">
        <v>0</v>
      </c>
      <c r="F433" s="12">
        <v>7</v>
      </c>
      <c r="G433" s="12">
        <v>0</v>
      </c>
      <c r="H433" s="12">
        <v>7</v>
      </c>
      <c r="I433" s="12">
        <v>0</v>
      </c>
      <c r="J433" s="12">
        <v>1</v>
      </c>
      <c r="K433" s="12">
        <v>4</v>
      </c>
      <c r="L433" s="12">
        <v>0</v>
      </c>
      <c r="M433" s="12">
        <v>2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9" t="s">
        <v>349</v>
      </c>
      <c r="T433" s="20" t="s">
        <v>12</v>
      </c>
      <c r="U433" s="21">
        <f t="shared" ref="U433:AA433" si="39">U435+U436+U438+U442+U443+U445</f>
        <v>6933.1</v>
      </c>
      <c r="V433" s="21">
        <f t="shared" si="39"/>
        <v>7754.1</v>
      </c>
      <c r="W433" s="21">
        <f t="shared" si="39"/>
        <v>5813.6999999999989</v>
      </c>
      <c r="X433" s="21">
        <f t="shared" si="39"/>
        <v>4994.5999999999995</v>
      </c>
      <c r="Y433" s="21">
        <f t="shared" si="39"/>
        <v>11361.9</v>
      </c>
      <c r="Z433" s="79">
        <f t="shared" si="39"/>
        <v>10098.5</v>
      </c>
      <c r="AA433" s="79">
        <f t="shared" si="39"/>
        <v>46955.899999999994</v>
      </c>
      <c r="AB433" s="23">
        <v>2020</v>
      </c>
      <c r="AG433" s="2"/>
      <c r="AH433" s="11"/>
    </row>
    <row r="434" spans="2:34" ht="37.5" x14ac:dyDescent="0.35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3" t="s">
        <v>350</v>
      </c>
      <c r="T434" s="3" t="s">
        <v>16</v>
      </c>
      <c r="U434" s="15">
        <v>60</v>
      </c>
      <c r="V434" s="15">
        <v>70</v>
      </c>
      <c r="W434" s="15">
        <v>80</v>
      </c>
      <c r="X434" s="15">
        <v>80</v>
      </c>
      <c r="Y434" s="15">
        <v>80</v>
      </c>
      <c r="Z434" s="56">
        <v>80</v>
      </c>
      <c r="AA434" s="56">
        <v>80</v>
      </c>
      <c r="AB434" s="14">
        <v>2020</v>
      </c>
      <c r="AG434" s="2"/>
      <c r="AH434" s="11"/>
    </row>
    <row r="435" spans="2:34" ht="22.5" x14ac:dyDescent="0.35">
      <c r="B435" s="12">
        <v>0</v>
      </c>
      <c r="C435" s="12">
        <v>1</v>
      </c>
      <c r="D435" s="12">
        <v>1</v>
      </c>
      <c r="E435" s="12">
        <v>0</v>
      </c>
      <c r="F435" s="12">
        <v>7</v>
      </c>
      <c r="G435" s="12">
        <v>0</v>
      </c>
      <c r="H435" s="12">
        <v>7</v>
      </c>
      <c r="I435" s="12">
        <v>0</v>
      </c>
      <c r="J435" s="12">
        <v>1</v>
      </c>
      <c r="K435" s="12">
        <v>4</v>
      </c>
      <c r="L435" s="12">
        <v>0</v>
      </c>
      <c r="M435" s="12">
        <v>2</v>
      </c>
      <c r="N435" s="12">
        <v>0</v>
      </c>
      <c r="O435" s="12">
        <v>0</v>
      </c>
      <c r="P435" s="12">
        <v>0</v>
      </c>
      <c r="Q435" s="12">
        <v>0</v>
      </c>
      <c r="R435" s="12">
        <v>0</v>
      </c>
      <c r="S435" s="116" t="s">
        <v>351</v>
      </c>
      <c r="T435" s="104" t="s">
        <v>77</v>
      </c>
      <c r="U435" s="27">
        <v>3780</v>
      </c>
      <c r="V435" s="27">
        <v>3556.4</v>
      </c>
      <c r="W435" s="27">
        <v>3626.9</v>
      </c>
      <c r="X435" s="27">
        <v>2625.6</v>
      </c>
      <c r="Y435" s="27">
        <v>321.10000000000002</v>
      </c>
      <c r="Z435" s="77">
        <v>191.9</v>
      </c>
      <c r="AA435" s="77">
        <f>U435+V435+W435+X435+Y435+Z435</f>
        <v>14101.9</v>
      </c>
      <c r="AB435" s="14">
        <v>2020</v>
      </c>
      <c r="AC435" s="60"/>
      <c r="AG435" s="2"/>
      <c r="AH435" s="11"/>
    </row>
    <row r="436" spans="2:34" x14ac:dyDescent="0.35">
      <c r="B436" s="12">
        <v>0</v>
      </c>
      <c r="C436" s="12">
        <v>1</v>
      </c>
      <c r="D436" s="12">
        <v>1</v>
      </c>
      <c r="E436" s="12">
        <v>0</v>
      </c>
      <c r="F436" s="12">
        <v>7</v>
      </c>
      <c r="G436" s="12">
        <v>0</v>
      </c>
      <c r="H436" s="12">
        <v>7</v>
      </c>
      <c r="I436" s="12">
        <v>0</v>
      </c>
      <c r="J436" s="12">
        <v>1</v>
      </c>
      <c r="K436" s="12">
        <v>4</v>
      </c>
      <c r="L436" s="12">
        <v>0</v>
      </c>
      <c r="M436" s="12">
        <v>2</v>
      </c>
      <c r="N436" s="12">
        <v>1</v>
      </c>
      <c r="O436" s="12">
        <v>0</v>
      </c>
      <c r="P436" s="12">
        <v>4</v>
      </c>
      <c r="Q436" s="12">
        <v>5</v>
      </c>
      <c r="R436" s="12">
        <v>0</v>
      </c>
      <c r="S436" s="117"/>
      <c r="T436" s="119"/>
      <c r="U436" s="27">
        <v>2798.6</v>
      </c>
      <c r="V436" s="27">
        <v>2798.6</v>
      </c>
      <c r="W436" s="27">
        <v>839</v>
      </c>
      <c r="X436" s="27">
        <v>1804.8</v>
      </c>
      <c r="Y436" s="27">
        <v>7235.8</v>
      </c>
      <c r="Z436" s="77">
        <v>6697</v>
      </c>
      <c r="AA436" s="77">
        <f>U436+V436+W436+X436+Y436+Z436</f>
        <v>22173.8</v>
      </c>
      <c r="AB436" s="14">
        <v>2020</v>
      </c>
      <c r="AG436" s="2"/>
      <c r="AH436" s="11"/>
    </row>
    <row r="437" spans="2:34" ht="168.75" x14ac:dyDescent="0.35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17"/>
      <c r="T437" s="119"/>
      <c r="U437" s="50" t="s">
        <v>249</v>
      </c>
      <c r="V437" s="31"/>
      <c r="W437" s="31"/>
      <c r="X437" s="31"/>
      <c r="Y437" s="31"/>
      <c r="Z437" s="58"/>
      <c r="AA437" s="86" t="s">
        <v>249</v>
      </c>
      <c r="AB437" s="51"/>
      <c r="AG437" s="2"/>
      <c r="AH437" s="11"/>
    </row>
    <row r="438" spans="2:34" x14ac:dyDescent="0.35">
      <c r="B438" s="12">
        <v>0</v>
      </c>
      <c r="C438" s="12">
        <v>1</v>
      </c>
      <c r="D438" s="12">
        <v>1</v>
      </c>
      <c r="E438" s="12">
        <v>0</v>
      </c>
      <c r="F438" s="12">
        <v>7</v>
      </c>
      <c r="G438" s="12">
        <v>0</v>
      </c>
      <c r="H438" s="12">
        <v>7</v>
      </c>
      <c r="I438" s="12">
        <v>0</v>
      </c>
      <c r="J438" s="12">
        <v>1</v>
      </c>
      <c r="K438" s="12">
        <v>4</v>
      </c>
      <c r="L438" s="12">
        <v>0</v>
      </c>
      <c r="M438" s="12">
        <v>2</v>
      </c>
      <c r="N438" s="12" t="s">
        <v>36</v>
      </c>
      <c r="O438" s="12">
        <v>0</v>
      </c>
      <c r="P438" s="12">
        <v>4</v>
      </c>
      <c r="Q438" s="12">
        <v>5</v>
      </c>
      <c r="R438" s="12">
        <v>0</v>
      </c>
      <c r="S438" s="118"/>
      <c r="T438" s="112"/>
      <c r="U438" s="31">
        <v>0</v>
      </c>
      <c r="V438" s="31">
        <v>0</v>
      </c>
      <c r="W438" s="27">
        <v>564.20000000000005</v>
      </c>
      <c r="X438" s="31">
        <v>560</v>
      </c>
      <c r="Y438" s="27">
        <v>3604.2</v>
      </c>
      <c r="Z438" s="77">
        <v>3209.6</v>
      </c>
      <c r="AA438" s="77">
        <f>U438+V438+W438+X438+Y438+Z438</f>
        <v>7938</v>
      </c>
      <c r="AB438" s="14">
        <v>2020</v>
      </c>
      <c r="AD438" s="76"/>
      <c r="AG438" s="2"/>
      <c r="AH438" s="11"/>
    </row>
    <row r="439" spans="2:34" ht="37.5" x14ac:dyDescent="0.35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3" t="s">
        <v>352</v>
      </c>
      <c r="T439" s="3" t="s">
        <v>32</v>
      </c>
      <c r="U439" s="14">
        <v>9</v>
      </c>
      <c r="V439" s="14">
        <v>9</v>
      </c>
      <c r="W439" s="14">
        <v>9</v>
      </c>
      <c r="X439" s="14">
        <v>10</v>
      </c>
      <c r="Y439" s="14">
        <v>10</v>
      </c>
      <c r="Z439" s="14">
        <v>10</v>
      </c>
      <c r="AA439" s="14">
        <v>10</v>
      </c>
      <c r="AB439" s="14">
        <v>2020</v>
      </c>
      <c r="AD439" s="76"/>
      <c r="AG439" s="2"/>
      <c r="AH439" s="11"/>
    </row>
    <row r="440" spans="2:34" ht="75" x14ac:dyDescent="0.35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3" t="s">
        <v>353</v>
      </c>
      <c r="T440" s="3" t="s">
        <v>44</v>
      </c>
      <c r="U440" s="14">
        <v>1</v>
      </c>
      <c r="V440" s="14">
        <v>1</v>
      </c>
      <c r="W440" s="14">
        <v>1</v>
      </c>
      <c r="X440" s="14">
        <v>1</v>
      </c>
      <c r="Y440" s="14">
        <v>1</v>
      </c>
      <c r="Z440" s="14">
        <v>1</v>
      </c>
      <c r="AA440" s="14">
        <v>1</v>
      </c>
      <c r="AB440" s="14">
        <v>2020</v>
      </c>
      <c r="AD440" s="76"/>
      <c r="AG440" s="2"/>
      <c r="AH440" s="11"/>
    </row>
    <row r="441" spans="2:34" ht="36.75" customHeight="1" x14ac:dyDescent="0.35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3" t="s">
        <v>354</v>
      </c>
      <c r="T441" s="3" t="s">
        <v>16</v>
      </c>
      <c r="U441" s="15">
        <v>100</v>
      </c>
      <c r="V441" s="15">
        <v>100</v>
      </c>
      <c r="W441" s="15">
        <v>100</v>
      </c>
      <c r="X441" s="15">
        <v>100</v>
      </c>
      <c r="Y441" s="15">
        <v>100</v>
      </c>
      <c r="Z441" s="15">
        <v>100</v>
      </c>
      <c r="AA441" s="15">
        <v>100</v>
      </c>
      <c r="AB441" s="14">
        <v>2020</v>
      </c>
      <c r="AD441" s="76"/>
      <c r="AG441" s="2"/>
      <c r="AH441" s="11"/>
    </row>
    <row r="442" spans="2:34" x14ac:dyDescent="0.35">
      <c r="B442" s="12">
        <v>0</v>
      </c>
      <c r="C442" s="12">
        <v>1</v>
      </c>
      <c r="D442" s="12">
        <v>1</v>
      </c>
      <c r="E442" s="12">
        <v>0</v>
      </c>
      <c r="F442" s="12">
        <v>7</v>
      </c>
      <c r="G442" s="12">
        <v>0</v>
      </c>
      <c r="H442" s="12">
        <v>7</v>
      </c>
      <c r="I442" s="12">
        <v>0</v>
      </c>
      <c r="J442" s="12">
        <v>1</v>
      </c>
      <c r="K442" s="12">
        <v>4</v>
      </c>
      <c r="L442" s="12">
        <v>0</v>
      </c>
      <c r="M442" s="12">
        <v>2</v>
      </c>
      <c r="N442" s="12" t="s">
        <v>36</v>
      </c>
      <c r="O442" s="12">
        <v>0</v>
      </c>
      <c r="P442" s="12">
        <v>4</v>
      </c>
      <c r="Q442" s="12">
        <v>5</v>
      </c>
      <c r="R442" s="12">
        <v>0</v>
      </c>
      <c r="S442" s="120" t="s">
        <v>355</v>
      </c>
      <c r="T442" s="104" t="s">
        <v>77</v>
      </c>
      <c r="U442" s="27">
        <v>354.5</v>
      </c>
      <c r="V442" s="27">
        <v>70</v>
      </c>
      <c r="W442" s="27">
        <v>207</v>
      </c>
      <c r="X442" s="27">
        <v>0</v>
      </c>
      <c r="Y442" s="27">
        <v>75</v>
      </c>
      <c r="Z442" s="27">
        <v>0</v>
      </c>
      <c r="AA442" s="27">
        <f>U442+V442+W442+X442+Y442+Z442</f>
        <v>706.5</v>
      </c>
      <c r="AB442" s="14">
        <v>2019</v>
      </c>
      <c r="AD442" s="76"/>
      <c r="AG442" s="2"/>
      <c r="AH442" s="11"/>
    </row>
    <row r="443" spans="2:34" x14ac:dyDescent="0.35">
      <c r="B443" s="12">
        <v>0</v>
      </c>
      <c r="C443" s="12">
        <v>1</v>
      </c>
      <c r="D443" s="12">
        <v>1</v>
      </c>
      <c r="E443" s="12">
        <v>0</v>
      </c>
      <c r="F443" s="12">
        <v>7</v>
      </c>
      <c r="G443" s="12">
        <v>0</v>
      </c>
      <c r="H443" s="12">
        <v>7</v>
      </c>
      <c r="I443" s="12">
        <v>0</v>
      </c>
      <c r="J443" s="12">
        <v>1</v>
      </c>
      <c r="K443" s="12">
        <v>4</v>
      </c>
      <c r="L443" s="12">
        <v>0</v>
      </c>
      <c r="M443" s="12">
        <v>2</v>
      </c>
      <c r="N443" s="12">
        <v>1</v>
      </c>
      <c r="O443" s="12">
        <v>0</v>
      </c>
      <c r="P443" s="12">
        <v>4</v>
      </c>
      <c r="Q443" s="12">
        <v>5</v>
      </c>
      <c r="R443" s="12">
        <v>0</v>
      </c>
      <c r="S443" s="122"/>
      <c r="T443" s="112"/>
      <c r="U443" s="27">
        <v>0</v>
      </c>
      <c r="V443" s="27">
        <v>1329.1</v>
      </c>
      <c r="W443" s="27">
        <v>528.20000000000005</v>
      </c>
      <c r="X443" s="27">
        <v>0</v>
      </c>
      <c r="Y443" s="27">
        <v>122.4</v>
      </c>
      <c r="Z443" s="27">
        <v>0</v>
      </c>
      <c r="AA443" s="27">
        <f>U443+V443+W443+X443+Y443+Z443</f>
        <v>1979.7</v>
      </c>
      <c r="AB443" s="14">
        <v>2019</v>
      </c>
      <c r="AD443" s="76"/>
      <c r="AG443" s="2"/>
      <c r="AH443" s="11"/>
    </row>
    <row r="444" spans="2:34" ht="37.5" x14ac:dyDescent="0.35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3" t="s">
        <v>356</v>
      </c>
      <c r="T444" s="3" t="s">
        <v>32</v>
      </c>
      <c r="U444" s="14">
        <v>8</v>
      </c>
      <c r="V444" s="14">
        <v>8</v>
      </c>
      <c r="W444" s="14">
        <v>9</v>
      </c>
      <c r="X444" s="14">
        <v>0</v>
      </c>
      <c r="Y444" s="14">
        <v>1</v>
      </c>
      <c r="Z444" s="14">
        <v>0</v>
      </c>
      <c r="AA444" s="14">
        <v>9</v>
      </c>
      <c r="AB444" s="14">
        <v>2019</v>
      </c>
      <c r="AD444" s="76"/>
      <c r="AG444" s="2"/>
      <c r="AH444" s="11"/>
    </row>
    <row r="445" spans="2:34" ht="79.5" customHeight="1" x14ac:dyDescent="0.35">
      <c r="B445" s="12">
        <v>0</v>
      </c>
      <c r="C445" s="12">
        <v>1</v>
      </c>
      <c r="D445" s="12">
        <v>1</v>
      </c>
      <c r="E445" s="12">
        <v>0</v>
      </c>
      <c r="F445" s="12">
        <v>7</v>
      </c>
      <c r="G445" s="12">
        <v>0</v>
      </c>
      <c r="H445" s="12">
        <v>7</v>
      </c>
      <c r="I445" s="12">
        <v>0</v>
      </c>
      <c r="J445" s="12">
        <v>1</v>
      </c>
      <c r="K445" s="12">
        <v>4</v>
      </c>
      <c r="L445" s="12">
        <v>0</v>
      </c>
      <c r="M445" s="12">
        <v>2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3" t="s">
        <v>357</v>
      </c>
      <c r="T445" s="3" t="s">
        <v>12</v>
      </c>
      <c r="U445" s="31">
        <v>0</v>
      </c>
      <c r="V445" s="31">
        <v>0</v>
      </c>
      <c r="W445" s="31">
        <v>48.4</v>
      </c>
      <c r="X445" s="31">
        <v>4.2</v>
      </c>
      <c r="Y445" s="31">
        <v>3.4</v>
      </c>
      <c r="Z445" s="31">
        <v>0</v>
      </c>
      <c r="AA445" s="31">
        <f>U445+V445+W445+X445+Y445+Z445</f>
        <v>56</v>
      </c>
      <c r="AB445" s="14">
        <v>2019</v>
      </c>
      <c r="AD445" s="76"/>
      <c r="AG445" s="2"/>
      <c r="AH445" s="11"/>
    </row>
    <row r="446" spans="2:34" ht="37.5" customHeight="1" x14ac:dyDescent="0.35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3" t="s">
        <v>358</v>
      </c>
      <c r="T446" s="3" t="s">
        <v>32</v>
      </c>
      <c r="U446" s="24">
        <v>0</v>
      </c>
      <c r="V446" s="24">
        <v>0</v>
      </c>
      <c r="W446" s="24">
        <v>7</v>
      </c>
      <c r="X446" s="24">
        <v>2</v>
      </c>
      <c r="Y446" s="24">
        <v>2</v>
      </c>
      <c r="Z446" s="24">
        <v>0</v>
      </c>
      <c r="AA446" s="24">
        <f>U446+V446+W446+X446+Y446+Z446</f>
        <v>11</v>
      </c>
      <c r="AB446" s="14">
        <v>2019</v>
      </c>
      <c r="AD446" s="76"/>
      <c r="AG446" s="2"/>
      <c r="AH446" s="11"/>
    </row>
    <row r="447" spans="2:34" ht="56.25" x14ac:dyDescent="0.35">
      <c r="B447" s="12">
        <v>0</v>
      </c>
      <c r="C447" s="12">
        <v>1</v>
      </c>
      <c r="D447" s="12">
        <v>1</v>
      </c>
      <c r="E447" s="12">
        <v>0</v>
      </c>
      <c r="F447" s="12">
        <v>7</v>
      </c>
      <c r="G447" s="12">
        <v>0</v>
      </c>
      <c r="H447" s="12">
        <v>7</v>
      </c>
      <c r="I447" s="12">
        <v>0</v>
      </c>
      <c r="J447" s="12">
        <v>1</v>
      </c>
      <c r="K447" s="12">
        <v>4</v>
      </c>
      <c r="L447" s="12">
        <v>0</v>
      </c>
      <c r="M447" s="12">
        <v>3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9" t="s">
        <v>359</v>
      </c>
      <c r="T447" s="20" t="s">
        <v>12</v>
      </c>
      <c r="U447" s="21">
        <f t="shared" ref="U447:AA447" si="40">U449+U451+U453+U454+U457</f>
        <v>2476</v>
      </c>
      <c r="V447" s="21">
        <f t="shared" si="40"/>
        <v>1850</v>
      </c>
      <c r="W447" s="21">
        <f t="shared" si="40"/>
        <v>4144.8</v>
      </c>
      <c r="X447" s="21">
        <f t="shared" si="40"/>
        <v>3440.6</v>
      </c>
      <c r="Y447" s="21">
        <f t="shared" si="40"/>
        <v>3861.5</v>
      </c>
      <c r="Z447" s="79">
        <f t="shared" si="40"/>
        <v>0</v>
      </c>
      <c r="AA447" s="79">
        <f t="shared" si="40"/>
        <v>15772.9</v>
      </c>
      <c r="AB447" s="23">
        <v>2019</v>
      </c>
      <c r="AD447" s="76"/>
      <c r="AG447" s="2"/>
      <c r="AH447" s="11"/>
    </row>
    <row r="448" spans="2:34" ht="37.5" x14ac:dyDescent="0.35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3" t="s">
        <v>360</v>
      </c>
      <c r="T448" s="3" t="s">
        <v>16</v>
      </c>
      <c r="U448" s="15">
        <v>100</v>
      </c>
      <c r="V448" s="15">
        <v>100</v>
      </c>
      <c r="W448" s="15">
        <v>100</v>
      </c>
      <c r="X448" s="15">
        <v>100</v>
      </c>
      <c r="Y448" s="15">
        <v>100</v>
      </c>
      <c r="Z448" s="56">
        <v>0</v>
      </c>
      <c r="AA448" s="56">
        <v>100</v>
      </c>
      <c r="AB448" s="14">
        <v>2019</v>
      </c>
      <c r="AD448" s="76"/>
      <c r="AG448" s="2"/>
      <c r="AH448" s="11"/>
    </row>
    <row r="449" spans="2:34" ht="37.5" x14ac:dyDescent="0.35">
      <c r="B449" s="12">
        <v>0</v>
      </c>
      <c r="C449" s="12">
        <v>1</v>
      </c>
      <c r="D449" s="12">
        <v>1</v>
      </c>
      <c r="E449" s="12">
        <v>0</v>
      </c>
      <c r="F449" s="12">
        <v>7</v>
      </c>
      <c r="G449" s="12">
        <v>0</v>
      </c>
      <c r="H449" s="12">
        <v>7</v>
      </c>
      <c r="I449" s="12">
        <v>0</v>
      </c>
      <c r="J449" s="12">
        <v>1</v>
      </c>
      <c r="K449" s="12">
        <v>4</v>
      </c>
      <c r="L449" s="12">
        <v>0</v>
      </c>
      <c r="M449" s="12">
        <v>3</v>
      </c>
      <c r="N449" s="12">
        <v>0</v>
      </c>
      <c r="O449" s="12">
        <v>0</v>
      </c>
      <c r="P449" s="12">
        <v>0</v>
      </c>
      <c r="Q449" s="12">
        <v>0</v>
      </c>
      <c r="R449" s="12">
        <v>0</v>
      </c>
      <c r="S449" s="13" t="s">
        <v>361</v>
      </c>
      <c r="T449" s="3" t="s">
        <v>12</v>
      </c>
      <c r="U449" s="27">
        <v>600</v>
      </c>
      <c r="V449" s="27">
        <v>0</v>
      </c>
      <c r="W449" s="27">
        <v>1349.5</v>
      </c>
      <c r="X449" s="27">
        <v>0</v>
      </c>
      <c r="Y449" s="27">
        <v>0</v>
      </c>
      <c r="Z449" s="77">
        <v>0</v>
      </c>
      <c r="AA449" s="77">
        <f>Z449+Y449+X449+W449+V449+U449</f>
        <v>1949.5</v>
      </c>
      <c r="AB449" s="14">
        <v>2017</v>
      </c>
      <c r="AD449" s="76"/>
      <c r="AG449" s="2"/>
      <c r="AH449" s="11"/>
    </row>
    <row r="450" spans="2:34" ht="56.25" x14ac:dyDescent="0.35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3" t="s">
        <v>362</v>
      </c>
      <c r="T450" s="3" t="s">
        <v>32</v>
      </c>
      <c r="U450" s="14">
        <v>9</v>
      </c>
      <c r="V450" s="14">
        <v>9</v>
      </c>
      <c r="W450" s="14">
        <v>9</v>
      </c>
      <c r="X450" s="14">
        <v>0</v>
      </c>
      <c r="Y450" s="14">
        <v>0</v>
      </c>
      <c r="Z450" s="55">
        <v>0</v>
      </c>
      <c r="AA450" s="55">
        <v>9</v>
      </c>
      <c r="AB450" s="14">
        <v>2017</v>
      </c>
      <c r="AD450" s="76"/>
      <c r="AG450" s="2"/>
      <c r="AH450" s="11"/>
    </row>
    <row r="451" spans="2:34" ht="37.5" x14ac:dyDescent="0.35">
      <c r="B451" s="12">
        <v>0</v>
      </c>
      <c r="C451" s="12">
        <v>1</v>
      </c>
      <c r="D451" s="12">
        <v>1</v>
      </c>
      <c r="E451" s="12">
        <v>0</v>
      </c>
      <c r="F451" s="12">
        <v>7</v>
      </c>
      <c r="G451" s="12">
        <v>0</v>
      </c>
      <c r="H451" s="12">
        <v>7</v>
      </c>
      <c r="I451" s="12">
        <v>0</v>
      </c>
      <c r="J451" s="12">
        <v>1</v>
      </c>
      <c r="K451" s="12">
        <v>4</v>
      </c>
      <c r="L451" s="12">
        <v>0</v>
      </c>
      <c r="M451" s="12">
        <v>3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3" t="s">
        <v>363</v>
      </c>
      <c r="T451" s="3" t="s">
        <v>12</v>
      </c>
      <c r="U451" s="27">
        <v>1440</v>
      </c>
      <c r="V451" s="27">
        <v>1850</v>
      </c>
      <c r="W451" s="27">
        <v>2632</v>
      </c>
      <c r="X451" s="27">
        <v>2832.5</v>
      </c>
      <c r="Y451" s="27">
        <v>3100</v>
      </c>
      <c r="Z451" s="77">
        <v>0</v>
      </c>
      <c r="AA451" s="77">
        <f>Z451+Y451+X451+W451+V451+U451</f>
        <v>11854.5</v>
      </c>
      <c r="AB451" s="14">
        <v>2019</v>
      </c>
      <c r="AD451" s="76"/>
      <c r="AG451" s="2"/>
      <c r="AH451" s="11"/>
    </row>
    <row r="452" spans="2:34" ht="37.5" x14ac:dyDescent="0.35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3" t="s">
        <v>364</v>
      </c>
      <c r="T452" s="3" t="s">
        <v>16</v>
      </c>
      <c r="U452" s="15">
        <v>100</v>
      </c>
      <c r="V452" s="15">
        <v>100</v>
      </c>
      <c r="W452" s="15">
        <v>100</v>
      </c>
      <c r="X452" s="15">
        <v>100</v>
      </c>
      <c r="Y452" s="15">
        <v>100</v>
      </c>
      <c r="Z452" s="15">
        <v>0</v>
      </c>
      <c r="AA452" s="15">
        <v>100</v>
      </c>
      <c r="AB452" s="14">
        <v>2019</v>
      </c>
      <c r="AD452" s="76"/>
      <c r="AG452" s="2"/>
      <c r="AH452" s="11"/>
    </row>
    <row r="453" spans="2:34" ht="18" customHeight="1" x14ac:dyDescent="0.35">
      <c r="B453" s="12">
        <v>0</v>
      </c>
      <c r="C453" s="12">
        <v>1</v>
      </c>
      <c r="D453" s="12">
        <v>1</v>
      </c>
      <c r="E453" s="12">
        <v>0</v>
      </c>
      <c r="F453" s="12">
        <v>7</v>
      </c>
      <c r="G453" s="12">
        <v>0</v>
      </c>
      <c r="H453" s="12">
        <v>7</v>
      </c>
      <c r="I453" s="12">
        <v>0</v>
      </c>
      <c r="J453" s="12">
        <v>1</v>
      </c>
      <c r="K453" s="12">
        <v>4</v>
      </c>
      <c r="L453" s="12">
        <v>0</v>
      </c>
      <c r="M453" s="12">
        <v>3</v>
      </c>
      <c r="N453" s="12">
        <v>0</v>
      </c>
      <c r="O453" s="12">
        <v>0</v>
      </c>
      <c r="P453" s="12">
        <v>0</v>
      </c>
      <c r="Q453" s="12">
        <v>0</v>
      </c>
      <c r="R453" s="12">
        <v>0</v>
      </c>
      <c r="S453" s="120" t="s">
        <v>365</v>
      </c>
      <c r="T453" s="104" t="s">
        <v>12</v>
      </c>
      <c r="U453" s="27">
        <v>436</v>
      </c>
      <c r="V453" s="27">
        <v>0</v>
      </c>
      <c r="W453" s="27">
        <v>0</v>
      </c>
      <c r="X453" s="27">
        <v>0</v>
      </c>
      <c r="Y453" s="27">
        <v>0</v>
      </c>
      <c r="Z453" s="27">
        <v>0</v>
      </c>
      <c r="AA453" s="27">
        <f>U453+V453+W453+X453+Y453+Z453</f>
        <v>436</v>
      </c>
      <c r="AB453" s="14">
        <v>2015</v>
      </c>
      <c r="AD453" s="76"/>
      <c r="AG453" s="2"/>
      <c r="AH453" s="11"/>
    </row>
    <row r="454" spans="2:34" x14ac:dyDescent="0.35">
      <c r="B454" s="12">
        <v>0</v>
      </c>
      <c r="C454" s="12">
        <v>1</v>
      </c>
      <c r="D454" s="12">
        <v>1</v>
      </c>
      <c r="E454" s="12">
        <v>0</v>
      </c>
      <c r="F454" s="12">
        <v>7</v>
      </c>
      <c r="G454" s="12">
        <v>0</v>
      </c>
      <c r="H454" s="12">
        <v>7</v>
      </c>
      <c r="I454" s="12">
        <v>0</v>
      </c>
      <c r="J454" s="12">
        <v>1</v>
      </c>
      <c r="K454" s="12">
        <v>4</v>
      </c>
      <c r="L454" s="12">
        <v>0</v>
      </c>
      <c r="M454" s="12">
        <v>3</v>
      </c>
      <c r="N454" s="12">
        <v>0</v>
      </c>
      <c r="O454" s="12">
        <v>0</v>
      </c>
      <c r="P454" s="12">
        <v>0</v>
      </c>
      <c r="Q454" s="12">
        <v>0</v>
      </c>
      <c r="R454" s="12">
        <v>0</v>
      </c>
      <c r="S454" s="122"/>
      <c r="T454" s="112"/>
      <c r="U454" s="27">
        <v>0</v>
      </c>
      <c r="V454" s="27">
        <v>0</v>
      </c>
      <c r="W454" s="27">
        <v>0</v>
      </c>
      <c r="X454" s="27">
        <v>608.1</v>
      </c>
      <c r="Y454" s="27">
        <v>761.5</v>
      </c>
      <c r="Z454" s="27">
        <v>0</v>
      </c>
      <c r="AA454" s="27">
        <f>U454+V454+W454+X454+Y454+Z454</f>
        <v>1369.6</v>
      </c>
      <c r="AB454" s="14">
        <v>2019</v>
      </c>
      <c r="AD454" s="76"/>
      <c r="AG454" s="2"/>
      <c r="AH454" s="11"/>
    </row>
    <row r="455" spans="2:34" ht="75" x14ac:dyDescent="0.35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3" t="s">
        <v>366</v>
      </c>
      <c r="T455" s="3" t="s">
        <v>32</v>
      </c>
      <c r="U455" s="14">
        <v>8</v>
      </c>
      <c r="V455" s="14">
        <v>8</v>
      </c>
      <c r="W455" s="14">
        <v>8</v>
      </c>
      <c r="X455" s="14">
        <v>0</v>
      </c>
      <c r="Y455" s="14">
        <v>0</v>
      </c>
      <c r="Z455" s="14">
        <v>0</v>
      </c>
      <c r="AA455" s="14">
        <v>8</v>
      </c>
      <c r="AB455" s="14">
        <v>2017</v>
      </c>
      <c r="AD455" s="76"/>
      <c r="AG455" s="2"/>
      <c r="AH455" s="11"/>
    </row>
    <row r="456" spans="2:34" ht="56.25" x14ac:dyDescent="0.35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3" t="s">
        <v>367</v>
      </c>
      <c r="T456" s="3" t="s">
        <v>32</v>
      </c>
      <c r="U456" s="14">
        <v>0</v>
      </c>
      <c r="V456" s="14">
        <v>0</v>
      </c>
      <c r="W456" s="14">
        <v>0</v>
      </c>
      <c r="X456" s="14">
        <v>9</v>
      </c>
      <c r="Y456" s="14">
        <v>9</v>
      </c>
      <c r="Z456" s="14">
        <v>0</v>
      </c>
      <c r="AA456" s="14">
        <v>9</v>
      </c>
      <c r="AB456" s="14">
        <v>2019</v>
      </c>
      <c r="AD456" s="76"/>
      <c r="AG456" s="2"/>
      <c r="AH456" s="11"/>
    </row>
    <row r="457" spans="2:34" ht="57" customHeight="1" x14ac:dyDescent="0.35">
      <c r="B457" s="12">
        <v>0</v>
      </c>
      <c r="C457" s="12">
        <v>1</v>
      </c>
      <c r="D457" s="12">
        <v>1</v>
      </c>
      <c r="E457" s="12">
        <v>0</v>
      </c>
      <c r="F457" s="12">
        <v>7</v>
      </c>
      <c r="G457" s="12">
        <v>0</v>
      </c>
      <c r="H457" s="12">
        <v>7</v>
      </c>
      <c r="I457" s="12">
        <v>0</v>
      </c>
      <c r="J457" s="12">
        <v>1</v>
      </c>
      <c r="K457" s="12">
        <v>4</v>
      </c>
      <c r="L457" s="12">
        <v>0</v>
      </c>
      <c r="M457" s="12">
        <v>3</v>
      </c>
      <c r="N457" s="12">
        <v>0</v>
      </c>
      <c r="O457" s="12">
        <v>0</v>
      </c>
      <c r="P457" s="12">
        <v>0</v>
      </c>
      <c r="Q457" s="12">
        <v>0</v>
      </c>
      <c r="R457" s="12">
        <v>0</v>
      </c>
      <c r="S457" s="13" t="s">
        <v>368</v>
      </c>
      <c r="T457" s="3" t="s">
        <v>12</v>
      </c>
      <c r="U457" s="27">
        <v>0</v>
      </c>
      <c r="V457" s="27">
        <v>0</v>
      </c>
      <c r="W457" s="31">
        <v>163.30000000000001</v>
      </c>
      <c r="X457" s="31">
        <v>0</v>
      </c>
      <c r="Y457" s="31">
        <v>0</v>
      </c>
      <c r="Z457" s="31">
        <v>0</v>
      </c>
      <c r="AA457" s="31">
        <v>163.30000000000001</v>
      </c>
      <c r="AB457" s="14">
        <v>2017</v>
      </c>
      <c r="AD457" s="76"/>
      <c r="AG457" s="2"/>
      <c r="AH457" s="11"/>
    </row>
    <row r="458" spans="2:34" ht="56.25" x14ac:dyDescent="0.35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3" t="s">
        <v>369</v>
      </c>
      <c r="T458" s="3" t="s">
        <v>32</v>
      </c>
      <c r="U458" s="14">
        <v>0</v>
      </c>
      <c r="V458" s="14">
        <v>0</v>
      </c>
      <c r="W458" s="14">
        <v>1</v>
      </c>
      <c r="X458" s="14">
        <v>0</v>
      </c>
      <c r="Y458" s="14">
        <v>0</v>
      </c>
      <c r="Z458" s="14">
        <v>0</v>
      </c>
      <c r="AA458" s="14">
        <v>1</v>
      </c>
      <c r="AB458" s="14">
        <v>2017</v>
      </c>
      <c r="AD458" s="76"/>
      <c r="AG458" s="2"/>
      <c r="AH458" s="11"/>
    </row>
    <row r="459" spans="2:34" ht="36.75" customHeight="1" x14ac:dyDescent="0.35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9" t="s">
        <v>370</v>
      </c>
      <c r="T459" s="20" t="s">
        <v>12</v>
      </c>
      <c r="U459" s="21">
        <v>0</v>
      </c>
      <c r="V459" s="21">
        <v>0</v>
      </c>
      <c r="W459" s="21">
        <v>0</v>
      </c>
      <c r="X459" s="21">
        <v>0</v>
      </c>
      <c r="Y459" s="21">
        <v>0</v>
      </c>
      <c r="Z459" s="21">
        <v>0</v>
      </c>
      <c r="AA459" s="21">
        <v>0</v>
      </c>
      <c r="AB459" s="23">
        <v>2020</v>
      </c>
      <c r="AD459" s="76"/>
      <c r="AG459" s="2"/>
      <c r="AH459" s="11"/>
    </row>
    <row r="460" spans="2:34" ht="56.25" x14ac:dyDescent="0.35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3" t="s">
        <v>371</v>
      </c>
      <c r="T460" s="3" t="s">
        <v>32</v>
      </c>
      <c r="U460" s="14">
        <v>9</v>
      </c>
      <c r="V460" s="14">
        <v>9</v>
      </c>
      <c r="W460" s="14">
        <v>9</v>
      </c>
      <c r="X460" s="14">
        <v>9</v>
      </c>
      <c r="Y460" s="14">
        <v>9</v>
      </c>
      <c r="Z460" s="17">
        <v>0</v>
      </c>
      <c r="AA460" s="17">
        <v>9</v>
      </c>
      <c r="AB460" s="17">
        <v>2019</v>
      </c>
      <c r="AD460" s="76"/>
      <c r="AG460" s="2"/>
      <c r="AH460" s="11"/>
    </row>
    <row r="461" spans="2:34" ht="37.5" x14ac:dyDescent="0.35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3" t="s">
        <v>372</v>
      </c>
      <c r="T461" s="3" t="s">
        <v>44</v>
      </c>
      <c r="U461" s="14">
        <v>1</v>
      </c>
      <c r="V461" s="14">
        <v>1</v>
      </c>
      <c r="W461" s="14">
        <v>1</v>
      </c>
      <c r="X461" s="14">
        <v>1</v>
      </c>
      <c r="Y461" s="14">
        <v>1</v>
      </c>
      <c r="Z461" s="17">
        <v>0</v>
      </c>
      <c r="AA461" s="17">
        <v>1</v>
      </c>
      <c r="AB461" s="17">
        <v>2019</v>
      </c>
      <c r="AD461" s="76"/>
      <c r="AG461" s="2"/>
      <c r="AH461" s="11"/>
    </row>
    <row r="462" spans="2:34" ht="37.5" x14ac:dyDescent="0.35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3" t="s">
        <v>373</v>
      </c>
      <c r="T462" s="3" t="s">
        <v>16</v>
      </c>
      <c r="U462" s="15">
        <v>100</v>
      </c>
      <c r="V462" s="15">
        <v>100</v>
      </c>
      <c r="W462" s="15">
        <v>100</v>
      </c>
      <c r="X462" s="15">
        <v>100</v>
      </c>
      <c r="Y462" s="15">
        <v>100</v>
      </c>
      <c r="Z462" s="18">
        <v>0</v>
      </c>
      <c r="AA462" s="18">
        <v>100</v>
      </c>
      <c r="AB462" s="17">
        <v>2019</v>
      </c>
      <c r="AD462" s="76"/>
      <c r="AG462" s="2"/>
      <c r="AH462" s="11"/>
    </row>
    <row r="463" spans="2:34" ht="93.75" x14ac:dyDescent="0.35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3" t="s">
        <v>374</v>
      </c>
      <c r="T463" s="3" t="s">
        <v>44</v>
      </c>
      <c r="U463" s="14">
        <v>1</v>
      </c>
      <c r="V463" s="14">
        <v>1</v>
      </c>
      <c r="W463" s="14">
        <v>1</v>
      </c>
      <c r="X463" s="14">
        <v>1</v>
      </c>
      <c r="Y463" s="14">
        <v>1</v>
      </c>
      <c r="Z463" s="17">
        <v>0</v>
      </c>
      <c r="AA463" s="17">
        <v>1</v>
      </c>
      <c r="AB463" s="17">
        <v>2019</v>
      </c>
      <c r="AD463" s="76"/>
      <c r="AG463" s="2"/>
      <c r="AH463" s="11"/>
    </row>
    <row r="464" spans="2:34" ht="37.5" x14ac:dyDescent="0.35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3" t="s">
        <v>375</v>
      </c>
      <c r="T464" s="3" t="s">
        <v>16</v>
      </c>
      <c r="U464" s="15">
        <v>100</v>
      </c>
      <c r="V464" s="15">
        <v>100</v>
      </c>
      <c r="W464" s="15">
        <v>100</v>
      </c>
      <c r="X464" s="15">
        <v>100</v>
      </c>
      <c r="Y464" s="15">
        <v>100</v>
      </c>
      <c r="Z464" s="18">
        <v>0</v>
      </c>
      <c r="AA464" s="18">
        <v>100</v>
      </c>
      <c r="AB464" s="17">
        <v>2019</v>
      </c>
      <c r="AD464" s="76"/>
      <c r="AG464" s="2"/>
      <c r="AH464" s="11"/>
    </row>
    <row r="465" spans="2:34" ht="57" customHeight="1" x14ac:dyDescent="0.35">
      <c r="B465" s="52">
        <v>0</v>
      </c>
      <c r="C465" s="12">
        <v>1</v>
      </c>
      <c r="D465" s="12">
        <v>1</v>
      </c>
      <c r="E465" s="12">
        <v>0</v>
      </c>
      <c r="F465" s="12">
        <v>7</v>
      </c>
      <c r="G465" s="12">
        <v>0</v>
      </c>
      <c r="H465" s="12">
        <v>9</v>
      </c>
      <c r="I465" s="12">
        <v>0</v>
      </c>
      <c r="J465" s="12">
        <v>1</v>
      </c>
      <c r="K465" s="12">
        <v>5</v>
      </c>
      <c r="L465" s="12">
        <v>0</v>
      </c>
      <c r="M465" s="12">
        <v>0</v>
      </c>
      <c r="N465" s="12">
        <v>0</v>
      </c>
      <c r="O465" s="12">
        <v>0</v>
      </c>
      <c r="P465" s="12">
        <v>0</v>
      </c>
      <c r="Q465" s="12">
        <v>0</v>
      </c>
      <c r="R465" s="12">
        <v>0</v>
      </c>
      <c r="S465" s="19" t="s">
        <v>376</v>
      </c>
      <c r="T465" s="20" t="s">
        <v>12</v>
      </c>
      <c r="U465" s="21">
        <f t="shared" ref="U465:AA465" si="41">U466+U479+U487</f>
        <v>43165.2</v>
      </c>
      <c r="V465" s="21">
        <f t="shared" si="41"/>
        <v>52361</v>
      </c>
      <c r="W465" s="21">
        <f t="shared" si="41"/>
        <v>52669</v>
      </c>
      <c r="X465" s="21">
        <f t="shared" si="41"/>
        <v>54123.5</v>
      </c>
      <c r="Y465" s="21">
        <f t="shared" si="41"/>
        <v>54709</v>
      </c>
      <c r="Z465" s="79">
        <f t="shared" si="41"/>
        <v>55482.2</v>
      </c>
      <c r="AA465" s="79">
        <f t="shared" si="41"/>
        <v>312509.90000000002</v>
      </c>
      <c r="AB465" s="23">
        <v>2020</v>
      </c>
      <c r="AD465" s="76"/>
      <c r="AG465" s="2"/>
      <c r="AH465" s="11"/>
    </row>
    <row r="466" spans="2:34" ht="75" x14ac:dyDescent="0.35">
      <c r="B466" s="12">
        <v>0</v>
      </c>
      <c r="C466" s="12">
        <v>1</v>
      </c>
      <c r="D466" s="12">
        <v>1</v>
      </c>
      <c r="E466" s="12">
        <v>0</v>
      </c>
      <c r="F466" s="12">
        <v>7</v>
      </c>
      <c r="G466" s="12">
        <v>0</v>
      </c>
      <c r="H466" s="12">
        <v>9</v>
      </c>
      <c r="I466" s="12">
        <v>0</v>
      </c>
      <c r="J466" s="12">
        <v>1</v>
      </c>
      <c r="K466" s="12">
        <v>5</v>
      </c>
      <c r="L466" s="12">
        <v>0</v>
      </c>
      <c r="M466" s="12">
        <v>1</v>
      </c>
      <c r="N466" s="12">
        <v>0</v>
      </c>
      <c r="O466" s="12">
        <v>0</v>
      </c>
      <c r="P466" s="12">
        <v>0</v>
      </c>
      <c r="Q466" s="12">
        <v>0</v>
      </c>
      <c r="R466" s="12">
        <v>0</v>
      </c>
      <c r="S466" s="19" t="s">
        <v>377</v>
      </c>
      <c r="T466" s="20" t="s">
        <v>12</v>
      </c>
      <c r="U466" s="21">
        <f t="shared" ref="U466:AA466" si="42">U468+U469+U474+U476+U477</f>
        <v>5827.2</v>
      </c>
      <c r="V466" s="21">
        <f t="shared" si="42"/>
        <v>7191.2999999999993</v>
      </c>
      <c r="W466" s="21">
        <f t="shared" si="42"/>
        <v>5964</v>
      </c>
      <c r="X466" s="21">
        <f t="shared" si="42"/>
        <v>8056.7</v>
      </c>
      <c r="Y466" s="21">
        <f t="shared" si="42"/>
        <v>8447.6</v>
      </c>
      <c r="Z466" s="79">
        <f t="shared" si="42"/>
        <v>7344.6</v>
      </c>
      <c r="AA466" s="79">
        <f t="shared" si="42"/>
        <v>42831.399999999994</v>
      </c>
      <c r="AB466" s="23">
        <v>2020</v>
      </c>
      <c r="AD466" s="76"/>
      <c r="AG466" s="2"/>
      <c r="AH466" s="11"/>
    </row>
    <row r="467" spans="2:34" ht="93.75" x14ac:dyDescent="0.35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3" t="s">
        <v>378</v>
      </c>
      <c r="T467" s="3" t="s">
        <v>32</v>
      </c>
      <c r="U467" s="14">
        <v>154</v>
      </c>
      <c r="V467" s="14">
        <v>148</v>
      </c>
      <c r="W467" s="14">
        <v>148</v>
      </c>
      <c r="X467" s="14">
        <v>148</v>
      </c>
      <c r="Y467" s="40">
        <v>147</v>
      </c>
      <c r="Z467" s="55">
        <v>145</v>
      </c>
      <c r="AA467" s="55">
        <v>145</v>
      </c>
      <c r="AB467" s="14">
        <v>2020</v>
      </c>
      <c r="AD467" s="76"/>
      <c r="AG467" s="2"/>
      <c r="AH467" s="11"/>
    </row>
    <row r="468" spans="2:34" ht="22.5" customHeight="1" x14ac:dyDescent="0.35">
      <c r="B468" s="12">
        <v>0</v>
      </c>
      <c r="C468" s="12">
        <v>0</v>
      </c>
      <c r="D468" s="12">
        <v>0</v>
      </c>
      <c r="E468" s="12">
        <v>0</v>
      </c>
      <c r="F468" s="12">
        <v>7</v>
      </c>
      <c r="G468" s="12">
        <v>0</v>
      </c>
      <c r="H468" s="12">
        <v>9</v>
      </c>
      <c r="I468" s="12">
        <v>0</v>
      </c>
      <c r="J468" s="12">
        <v>1</v>
      </c>
      <c r="K468" s="12">
        <v>5</v>
      </c>
      <c r="L468" s="12">
        <v>0</v>
      </c>
      <c r="M468" s="12">
        <v>1</v>
      </c>
      <c r="N468" s="12">
        <v>0</v>
      </c>
      <c r="O468" s="12">
        <v>0</v>
      </c>
      <c r="P468" s="12">
        <v>0</v>
      </c>
      <c r="Q468" s="12">
        <v>0</v>
      </c>
      <c r="R468" s="12">
        <v>0</v>
      </c>
      <c r="S468" s="116" t="s">
        <v>379</v>
      </c>
      <c r="T468" s="104" t="s">
        <v>12</v>
      </c>
      <c r="U468" s="27">
        <v>5827.2</v>
      </c>
      <c r="V468" s="27">
        <v>6050.4</v>
      </c>
      <c r="W468" s="27">
        <v>5964</v>
      </c>
      <c r="X468" s="27">
        <v>8027</v>
      </c>
      <c r="Y468" s="27">
        <v>8447.6</v>
      </c>
      <c r="Z468" s="77">
        <v>7344</v>
      </c>
      <c r="AA468" s="77">
        <f>Z468+Y468+X468+W468+V468+U468</f>
        <v>41660.199999999997</v>
      </c>
      <c r="AB468" s="14">
        <v>2020</v>
      </c>
      <c r="AD468" s="76"/>
      <c r="AG468" s="2"/>
      <c r="AH468" s="11"/>
    </row>
    <row r="469" spans="2:34" ht="22.5" customHeight="1" x14ac:dyDescent="0.35">
      <c r="B469" s="12">
        <v>0</v>
      </c>
      <c r="C469" s="12">
        <v>0</v>
      </c>
      <c r="D469" s="12">
        <v>0</v>
      </c>
      <c r="E469" s="12">
        <v>1</v>
      </c>
      <c r="F469" s="12">
        <v>0</v>
      </c>
      <c r="G469" s="12">
        <v>0</v>
      </c>
      <c r="H469" s="12">
        <v>4</v>
      </c>
      <c r="I469" s="12">
        <v>0</v>
      </c>
      <c r="J469" s="12">
        <v>1</v>
      </c>
      <c r="K469" s="12">
        <v>5</v>
      </c>
      <c r="L469" s="12">
        <v>0</v>
      </c>
      <c r="M469" s="12">
        <v>1</v>
      </c>
      <c r="N469" s="12">
        <v>0</v>
      </c>
      <c r="O469" s="12">
        <v>0</v>
      </c>
      <c r="P469" s="12">
        <v>0</v>
      </c>
      <c r="Q469" s="12">
        <v>0</v>
      </c>
      <c r="R469" s="12">
        <v>0</v>
      </c>
      <c r="S469" s="118"/>
      <c r="T469" s="112"/>
      <c r="U469" s="27">
        <v>0</v>
      </c>
      <c r="V469" s="27">
        <v>0</v>
      </c>
      <c r="W469" s="27">
        <v>0</v>
      </c>
      <c r="X469" s="27">
        <v>0</v>
      </c>
      <c r="Y469" s="27">
        <v>0</v>
      </c>
      <c r="Z469" s="27">
        <v>0.6</v>
      </c>
      <c r="AA469" s="27">
        <f>Z469+Y469+X469+W469+V469+U469</f>
        <v>0.6</v>
      </c>
      <c r="AB469" s="14">
        <v>2020</v>
      </c>
      <c r="AD469" s="76"/>
      <c r="AG469" s="2"/>
      <c r="AH469" s="11"/>
    </row>
    <row r="470" spans="2:34" ht="56.25" x14ac:dyDescent="0.35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3" t="s">
        <v>380</v>
      </c>
      <c r="T470" s="3" t="s">
        <v>16</v>
      </c>
      <c r="U470" s="15">
        <v>100</v>
      </c>
      <c r="V470" s="15">
        <v>100</v>
      </c>
      <c r="W470" s="15">
        <v>100</v>
      </c>
      <c r="X470" s="15">
        <v>100</v>
      </c>
      <c r="Y470" s="15">
        <v>100</v>
      </c>
      <c r="Z470" s="15">
        <v>100</v>
      </c>
      <c r="AA470" s="15">
        <v>100</v>
      </c>
      <c r="AB470" s="14">
        <v>2020</v>
      </c>
      <c r="AD470" s="76"/>
      <c r="AG470" s="2"/>
      <c r="AH470" s="11"/>
    </row>
    <row r="471" spans="2:34" ht="37.5" x14ac:dyDescent="0.35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3" t="s">
        <v>381</v>
      </c>
      <c r="T471" s="3" t="s">
        <v>16</v>
      </c>
      <c r="U471" s="15">
        <v>100</v>
      </c>
      <c r="V471" s="15">
        <v>100</v>
      </c>
      <c r="W471" s="15">
        <v>100</v>
      </c>
      <c r="X471" s="15">
        <v>100</v>
      </c>
      <c r="Y471" s="15">
        <v>100</v>
      </c>
      <c r="Z471" s="15">
        <v>100</v>
      </c>
      <c r="AA471" s="15">
        <v>100</v>
      </c>
      <c r="AB471" s="14">
        <v>2020</v>
      </c>
      <c r="AG471" s="2"/>
      <c r="AH471" s="11"/>
    </row>
    <row r="472" spans="2:34" ht="58.5" customHeight="1" x14ac:dyDescent="0.35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3" t="s">
        <v>382</v>
      </c>
      <c r="T472" s="3" t="s">
        <v>44</v>
      </c>
      <c r="U472" s="14">
        <v>1</v>
      </c>
      <c r="V472" s="14">
        <v>1</v>
      </c>
      <c r="W472" s="14">
        <v>1</v>
      </c>
      <c r="X472" s="14">
        <v>1</v>
      </c>
      <c r="Y472" s="14">
        <v>1</v>
      </c>
      <c r="Z472" s="14">
        <v>1</v>
      </c>
      <c r="AA472" s="14">
        <v>1</v>
      </c>
      <c r="AB472" s="14">
        <v>2020</v>
      </c>
      <c r="AG472" s="2"/>
      <c r="AH472" s="11"/>
    </row>
    <row r="473" spans="2:34" ht="45.75" customHeight="1" x14ac:dyDescent="0.35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3" t="s">
        <v>383</v>
      </c>
      <c r="T473" s="3" t="s">
        <v>16</v>
      </c>
      <c r="U473" s="15">
        <v>100</v>
      </c>
      <c r="V473" s="15">
        <v>100</v>
      </c>
      <c r="W473" s="15">
        <v>100</v>
      </c>
      <c r="X473" s="15">
        <v>100</v>
      </c>
      <c r="Y473" s="15">
        <v>100</v>
      </c>
      <c r="Z473" s="15">
        <v>100</v>
      </c>
      <c r="AA473" s="15">
        <v>100</v>
      </c>
      <c r="AB473" s="14">
        <v>2020</v>
      </c>
      <c r="AG473" s="2"/>
      <c r="AH473" s="11"/>
    </row>
    <row r="474" spans="2:34" ht="37.5" x14ac:dyDescent="0.35">
      <c r="B474" s="12">
        <v>0</v>
      </c>
      <c r="C474" s="12">
        <v>0</v>
      </c>
      <c r="D474" s="12">
        <v>0</v>
      </c>
      <c r="E474" s="12">
        <v>0</v>
      </c>
      <c r="F474" s="12">
        <v>7</v>
      </c>
      <c r="G474" s="12">
        <v>0</v>
      </c>
      <c r="H474" s="12">
        <v>9</v>
      </c>
      <c r="I474" s="12">
        <v>0</v>
      </c>
      <c r="J474" s="12">
        <v>1</v>
      </c>
      <c r="K474" s="12">
        <v>5</v>
      </c>
      <c r="L474" s="12">
        <v>0</v>
      </c>
      <c r="M474" s="12">
        <v>1</v>
      </c>
      <c r="N474" s="12">
        <v>0</v>
      </c>
      <c r="O474" s="12">
        <v>0</v>
      </c>
      <c r="P474" s="12">
        <v>0</v>
      </c>
      <c r="Q474" s="12">
        <v>0</v>
      </c>
      <c r="R474" s="12">
        <v>0</v>
      </c>
      <c r="S474" s="13" t="s">
        <v>384</v>
      </c>
      <c r="T474" s="3" t="s">
        <v>12</v>
      </c>
      <c r="U474" s="27">
        <v>0</v>
      </c>
      <c r="V474" s="27">
        <v>1140.9000000000001</v>
      </c>
      <c r="W474" s="27">
        <v>0</v>
      </c>
      <c r="X474" s="27">
        <v>0</v>
      </c>
      <c r="Y474" s="27">
        <v>0</v>
      </c>
      <c r="Z474" s="27">
        <v>0</v>
      </c>
      <c r="AA474" s="27">
        <f>U474+V474+W474+X474+Y474+Z474</f>
        <v>1140.9000000000001</v>
      </c>
      <c r="AB474" s="14">
        <v>2016</v>
      </c>
      <c r="AG474" s="2"/>
      <c r="AH474" s="11"/>
    </row>
    <row r="475" spans="2:34" ht="37.5" x14ac:dyDescent="0.35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3" t="s">
        <v>385</v>
      </c>
      <c r="T475" s="3" t="s">
        <v>32</v>
      </c>
      <c r="U475" s="14">
        <v>0</v>
      </c>
      <c r="V475" s="14">
        <v>1</v>
      </c>
      <c r="W475" s="14">
        <v>0</v>
      </c>
      <c r="X475" s="14">
        <v>0</v>
      </c>
      <c r="Y475" s="14">
        <v>0</v>
      </c>
      <c r="Z475" s="14">
        <v>0</v>
      </c>
      <c r="AA475" s="14">
        <v>1</v>
      </c>
      <c r="AB475" s="14">
        <v>2016</v>
      </c>
      <c r="AG475" s="2"/>
      <c r="AH475" s="11"/>
    </row>
    <row r="476" spans="2:34" ht="36" customHeight="1" x14ac:dyDescent="0.35">
      <c r="B476" s="12">
        <v>0</v>
      </c>
      <c r="C476" s="12">
        <v>1</v>
      </c>
      <c r="D476" s="12">
        <v>1</v>
      </c>
      <c r="E476" s="12">
        <v>0</v>
      </c>
      <c r="F476" s="12">
        <v>7</v>
      </c>
      <c r="G476" s="12">
        <v>0</v>
      </c>
      <c r="H476" s="12">
        <v>9</v>
      </c>
      <c r="I476" s="12">
        <v>0</v>
      </c>
      <c r="J476" s="12">
        <v>1</v>
      </c>
      <c r="K476" s="12">
        <v>5</v>
      </c>
      <c r="L476" s="12">
        <v>0</v>
      </c>
      <c r="M476" s="12">
        <v>1</v>
      </c>
      <c r="N476" s="12">
        <v>1</v>
      </c>
      <c r="O476" s="12">
        <v>1</v>
      </c>
      <c r="P476" s="12">
        <v>2</v>
      </c>
      <c r="Q476" s="12">
        <v>0</v>
      </c>
      <c r="R476" s="12">
        <v>0</v>
      </c>
      <c r="S476" s="120" t="s">
        <v>290</v>
      </c>
      <c r="T476" s="104" t="s">
        <v>12</v>
      </c>
      <c r="U476" s="27">
        <v>0</v>
      </c>
      <c r="V476" s="27">
        <v>0</v>
      </c>
      <c r="W476" s="27">
        <v>0</v>
      </c>
      <c r="X476" s="27">
        <v>27</v>
      </c>
      <c r="Y476" s="27">
        <v>0</v>
      </c>
      <c r="Z476" s="27">
        <v>0</v>
      </c>
      <c r="AA476" s="27">
        <f>U476+V476+W476+X476+Y476+Z476</f>
        <v>27</v>
      </c>
      <c r="AB476" s="14">
        <v>2018</v>
      </c>
      <c r="AG476" s="2"/>
      <c r="AH476" s="11"/>
    </row>
    <row r="477" spans="2:34" ht="40.5" customHeight="1" x14ac:dyDescent="0.35">
      <c r="B477" s="12">
        <v>0</v>
      </c>
      <c r="C477" s="12">
        <v>1</v>
      </c>
      <c r="D477" s="12">
        <v>1</v>
      </c>
      <c r="E477" s="12">
        <v>0</v>
      </c>
      <c r="F477" s="12">
        <v>7</v>
      </c>
      <c r="G477" s="12">
        <v>0</v>
      </c>
      <c r="H477" s="12">
        <v>9</v>
      </c>
      <c r="I477" s="12">
        <v>0</v>
      </c>
      <c r="J477" s="12">
        <v>1</v>
      </c>
      <c r="K477" s="12">
        <v>5</v>
      </c>
      <c r="L477" s="12">
        <v>0</v>
      </c>
      <c r="M477" s="12">
        <v>1</v>
      </c>
      <c r="N477" s="12" t="s">
        <v>36</v>
      </c>
      <c r="O477" s="12">
        <v>1</v>
      </c>
      <c r="P477" s="12">
        <v>2</v>
      </c>
      <c r="Q477" s="12">
        <v>0</v>
      </c>
      <c r="R477" s="12">
        <v>0</v>
      </c>
      <c r="S477" s="122"/>
      <c r="T477" s="112"/>
      <c r="U477" s="27">
        <v>0</v>
      </c>
      <c r="V477" s="27">
        <v>0</v>
      </c>
      <c r="W477" s="27">
        <v>0</v>
      </c>
      <c r="X477" s="27">
        <v>2.7</v>
      </c>
      <c r="Y477" s="27">
        <v>0</v>
      </c>
      <c r="Z477" s="27">
        <v>0</v>
      </c>
      <c r="AA477" s="27">
        <f>U477+V477+W477+X477+Y477+Z477</f>
        <v>2.7</v>
      </c>
      <c r="AB477" s="14">
        <v>2018</v>
      </c>
      <c r="AD477" s="76"/>
      <c r="AG477" s="2"/>
      <c r="AH477" s="11"/>
    </row>
    <row r="478" spans="2:34" ht="56.25" x14ac:dyDescent="0.35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3" t="s">
        <v>37</v>
      </c>
      <c r="T478" s="3" t="s">
        <v>32</v>
      </c>
      <c r="U478" s="24">
        <v>0</v>
      </c>
      <c r="V478" s="24">
        <v>0</v>
      </c>
      <c r="W478" s="24">
        <v>0</v>
      </c>
      <c r="X478" s="24">
        <v>1</v>
      </c>
      <c r="Y478" s="24">
        <v>0</v>
      </c>
      <c r="Z478" s="24">
        <v>0</v>
      </c>
      <c r="AA478" s="24">
        <v>1</v>
      </c>
      <c r="AB478" s="14">
        <v>2018</v>
      </c>
      <c r="AD478" s="76"/>
      <c r="AG478" s="2"/>
      <c r="AH478" s="11"/>
    </row>
    <row r="479" spans="2:34" ht="56.25" x14ac:dyDescent="0.35">
      <c r="B479" s="12">
        <v>0</v>
      </c>
      <c r="C479" s="12">
        <v>1</v>
      </c>
      <c r="D479" s="12">
        <v>1</v>
      </c>
      <c r="E479" s="12">
        <v>0</v>
      </c>
      <c r="F479" s="12">
        <v>7</v>
      </c>
      <c r="G479" s="12">
        <v>0</v>
      </c>
      <c r="H479" s="12">
        <v>9</v>
      </c>
      <c r="I479" s="12">
        <v>0</v>
      </c>
      <c r="J479" s="12">
        <v>1</v>
      </c>
      <c r="K479" s="12">
        <v>5</v>
      </c>
      <c r="L479" s="12">
        <v>0</v>
      </c>
      <c r="M479" s="12">
        <v>2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9" t="s">
        <v>386</v>
      </c>
      <c r="T479" s="20" t="s">
        <v>12</v>
      </c>
      <c r="U479" s="21">
        <f t="shared" ref="U479:AA479" si="43">U481+U482</f>
        <v>27531.5</v>
      </c>
      <c r="V479" s="21">
        <f t="shared" si="43"/>
        <v>28925.4</v>
      </c>
      <c r="W479" s="21">
        <f t="shared" si="43"/>
        <v>30829</v>
      </c>
      <c r="X479" s="21">
        <f t="shared" si="43"/>
        <v>32305.8</v>
      </c>
      <c r="Y479" s="21">
        <f t="shared" si="43"/>
        <v>32467</v>
      </c>
      <c r="Z479" s="79">
        <f t="shared" si="43"/>
        <v>34564.9</v>
      </c>
      <c r="AA479" s="79">
        <f t="shared" si="43"/>
        <v>186623.6</v>
      </c>
      <c r="AB479" s="23">
        <v>2020</v>
      </c>
      <c r="AD479" s="76"/>
      <c r="AG479" s="2"/>
      <c r="AH479" s="11"/>
    </row>
    <row r="480" spans="2:34" ht="80.25" customHeight="1" x14ac:dyDescent="0.35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3" t="s">
        <v>387</v>
      </c>
      <c r="T480" s="3" t="s">
        <v>32</v>
      </c>
      <c r="U480" s="14">
        <v>76</v>
      </c>
      <c r="V480" s="14">
        <v>72</v>
      </c>
      <c r="W480" s="14">
        <v>72</v>
      </c>
      <c r="X480" s="14">
        <v>72</v>
      </c>
      <c r="Y480" s="40">
        <v>72</v>
      </c>
      <c r="Z480" s="55">
        <v>66</v>
      </c>
      <c r="AA480" s="55">
        <v>66</v>
      </c>
      <c r="AB480" s="14">
        <v>2020</v>
      </c>
      <c r="AD480" s="76"/>
      <c r="AG480" s="2"/>
      <c r="AH480" s="11"/>
    </row>
    <row r="481" spans="2:34" ht="39.75" customHeight="1" x14ac:dyDescent="0.35">
      <c r="B481" s="12">
        <v>0</v>
      </c>
      <c r="C481" s="12">
        <v>1</v>
      </c>
      <c r="D481" s="12">
        <v>1</v>
      </c>
      <c r="E481" s="12">
        <v>0</v>
      </c>
      <c r="F481" s="12">
        <v>7</v>
      </c>
      <c r="G481" s="12">
        <v>0</v>
      </c>
      <c r="H481" s="12">
        <v>9</v>
      </c>
      <c r="I481" s="12">
        <v>0</v>
      </c>
      <c r="J481" s="12">
        <v>1</v>
      </c>
      <c r="K481" s="12">
        <v>5</v>
      </c>
      <c r="L481" s="12">
        <v>0</v>
      </c>
      <c r="M481" s="12">
        <v>2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16" t="s">
        <v>388</v>
      </c>
      <c r="T481" s="104" t="s">
        <v>12</v>
      </c>
      <c r="U481" s="27">
        <v>27531.5</v>
      </c>
      <c r="V481" s="27">
        <v>28925.4</v>
      </c>
      <c r="W481" s="27">
        <v>30829</v>
      </c>
      <c r="X481" s="27">
        <v>32305.8</v>
      </c>
      <c r="Y481" s="27">
        <v>32467</v>
      </c>
      <c r="Z481" s="77">
        <v>34561.300000000003</v>
      </c>
      <c r="AA481" s="77">
        <f>Z481+Y481+X481+W481+V481+U481</f>
        <v>186620</v>
      </c>
      <c r="AB481" s="14">
        <v>2020</v>
      </c>
      <c r="AD481" s="76"/>
      <c r="AG481" s="2"/>
      <c r="AH481" s="11"/>
    </row>
    <row r="482" spans="2:34" ht="24.75" customHeight="1" x14ac:dyDescent="0.35">
      <c r="B482" s="12">
        <v>0</v>
      </c>
      <c r="C482" s="12">
        <v>1</v>
      </c>
      <c r="D482" s="12">
        <v>1</v>
      </c>
      <c r="E482" s="12">
        <v>1</v>
      </c>
      <c r="F482" s="12">
        <v>0</v>
      </c>
      <c r="G482" s="12">
        <v>0</v>
      </c>
      <c r="H482" s="12">
        <v>4</v>
      </c>
      <c r="I482" s="12">
        <v>0</v>
      </c>
      <c r="J482" s="12">
        <v>1</v>
      </c>
      <c r="K482" s="12">
        <v>5</v>
      </c>
      <c r="L482" s="12">
        <v>0</v>
      </c>
      <c r="M482" s="12">
        <v>2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18"/>
      <c r="T482" s="112"/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3.6</v>
      </c>
      <c r="AA482" s="27">
        <f>Z482+Y482+X482+W482+V482+U482</f>
        <v>3.6</v>
      </c>
      <c r="AB482" s="14">
        <v>2020</v>
      </c>
      <c r="AD482" s="76"/>
      <c r="AG482" s="2"/>
      <c r="AH482" s="11"/>
    </row>
    <row r="483" spans="2:34" ht="60" customHeight="1" x14ac:dyDescent="0.35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3" t="s">
        <v>380</v>
      </c>
      <c r="T483" s="3" t="s">
        <v>16</v>
      </c>
      <c r="U483" s="15">
        <v>100</v>
      </c>
      <c r="V483" s="15">
        <v>100</v>
      </c>
      <c r="W483" s="15">
        <v>100</v>
      </c>
      <c r="X483" s="15">
        <v>100</v>
      </c>
      <c r="Y483" s="15">
        <v>100</v>
      </c>
      <c r="Z483" s="15">
        <v>100</v>
      </c>
      <c r="AA483" s="15">
        <v>100</v>
      </c>
      <c r="AB483" s="14">
        <v>2020</v>
      </c>
      <c r="AD483" s="76"/>
      <c r="AG483" s="2"/>
      <c r="AH483" s="11"/>
    </row>
    <row r="484" spans="2:34" ht="39.75" customHeight="1" x14ac:dyDescent="0.35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3" t="s">
        <v>381</v>
      </c>
      <c r="T484" s="3" t="s">
        <v>16</v>
      </c>
      <c r="U484" s="15">
        <v>100</v>
      </c>
      <c r="V484" s="15">
        <v>100</v>
      </c>
      <c r="W484" s="15">
        <v>100</v>
      </c>
      <c r="X484" s="15">
        <v>100</v>
      </c>
      <c r="Y484" s="15">
        <v>100</v>
      </c>
      <c r="Z484" s="15">
        <v>100</v>
      </c>
      <c r="AA484" s="15">
        <v>100</v>
      </c>
      <c r="AB484" s="14">
        <v>2020</v>
      </c>
      <c r="AD484" s="76"/>
      <c r="AG484" s="2"/>
      <c r="AH484" s="11"/>
    </row>
    <row r="485" spans="2:34" ht="75.75" customHeight="1" x14ac:dyDescent="0.35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3" t="s">
        <v>389</v>
      </c>
      <c r="T485" s="3" t="s">
        <v>44</v>
      </c>
      <c r="U485" s="14">
        <v>1</v>
      </c>
      <c r="V485" s="14">
        <v>1</v>
      </c>
      <c r="W485" s="14">
        <v>1</v>
      </c>
      <c r="X485" s="14">
        <v>1</v>
      </c>
      <c r="Y485" s="14">
        <v>1</v>
      </c>
      <c r="Z485" s="14">
        <v>1</v>
      </c>
      <c r="AA485" s="14">
        <v>1</v>
      </c>
      <c r="AB485" s="14">
        <v>2020</v>
      </c>
      <c r="AD485" s="76"/>
      <c r="AG485" s="2"/>
      <c r="AH485" s="11"/>
    </row>
    <row r="486" spans="2:34" ht="80.25" customHeight="1" x14ac:dyDescent="0.35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3" t="s">
        <v>390</v>
      </c>
      <c r="T486" s="3" t="s">
        <v>16</v>
      </c>
      <c r="U486" s="15">
        <v>100</v>
      </c>
      <c r="V486" s="15">
        <v>100</v>
      </c>
      <c r="W486" s="15">
        <v>100</v>
      </c>
      <c r="X486" s="15">
        <v>100</v>
      </c>
      <c r="Y486" s="15">
        <v>100</v>
      </c>
      <c r="Z486" s="15">
        <v>100</v>
      </c>
      <c r="AA486" s="15">
        <v>100</v>
      </c>
      <c r="AB486" s="14">
        <v>2020</v>
      </c>
      <c r="AD486" s="76"/>
      <c r="AG486" s="2"/>
      <c r="AH486" s="11"/>
    </row>
    <row r="487" spans="2:34" ht="93.75" x14ac:dyDescent="0.35">
      <c r="B487" s="12">
        <v>0</v>
      </c>
      <c r="C487" s="12">
        <v>1</v>
      </c>
      <c r="D487" s="12">
        <v>1</v>
      </c>
      <c r="E487" s="12">
        <v>0</v>
      </c>
      <c r="F487" s="12">
        <v>7</v>
      </c>
      <c r="G487" s="12">
        <v>0</v>
      </c>
      <c r="H487" s="12">
        <v>9</v>
      </c>
      <c r="I487" s="12">
        <v>0</v>
      </c>
      <c r="J487" s="12">
        <v>1</v>
      </c>
      <c r="K487" s="12">
        <v>5</v>
      </c>
      <c r="L487" s="12">
        <v>0</v>
      </c>
      <c r="M487" s="12">
        <v>3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9" t="s">
        <v>391</v>
      </c>
      <c r="T487" s="20" t="s">
        <v>12</v>
      </c>
      <c r="U487" s="21">
        <f t="shared" ref="U487:AA487" si="44">U489+U494+U495</f>
        <v>9806.5</v>
      </c>
      <c r="V487" s="21">
        <f t="shared" si="44"/>
        <v>16244.3</v>
      </c>
      <c r="W487" s="21">
        <f t="shared" si="44"/>
        <v>15876</v>
      </c>
      <c r="X487" s="21">
        <f t="shared" si="44"/>
        <v>13761</v>
      </c>
      <c r="Y487" s="21">
        <f t="shared" si="44"/>
        <v>13794.4</v>
      </c>
      <c r="Z487" s="79">
        <f t="shared" si="44"/>
        <v>13572.7</v>
      </c>
      <c r="AA487" s="79">
        <f t="shared" si="44"/>
        <v>83054.899999999994</v>
      </c>
      <c r="AB487" s="23">
        <v>2020</v>
      </c>
      <c r="AD487" s="76"/>
      <c r="AG487" s="2"/>
      <c r="AH487" s="11"/>
    </row>
    <row r="488" spans="2:34" ht="75" x14ac:dyDescent="0.35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3" t="s">
        <v>392</v>
      </c>
      <c r="T488" s="3" t="s">
        <v>16</v>
      </c>
      <c r="U488" s="15">
        <v>100</v>
      </c>
      <c r="V488" s="15">
        <v>100</v>
      </c>
      <c r="W488" s="15">
        <v>100</v>
      </c>
      <c r="X488" s="15">
        <v>100</v>
      </c>
      <c r="Y488" s="15">
        <v>100</v>
      </c>
      <c r="Z488" s="56">
        <v>100</v>
      </c>
      <c r="AA488" s="56">
        <v>100</v>
      </c>
      <c r="AB488" s="14">
        <v>2020</v>
      </c>
      <c r="AD488" s="76"/>
      <c r="AG488" s="2"/>
      <c r="AH488" s="11"/>
    </row>
    <row r="489" spans="2:34" ht="38.25" customHeight="1" x14ac:dyDescent="0.35">
      <c r="B489" s="12">
        <v>0</v>
      </c>
      <c r="C489" s="12">
        <v>1</v>
      </c>
      <c r="D489" s="12">
        <v>1</v>
      </c>
      <c r="E489" s="12">
        <v>0</v>
      </c>
      <c r="F489" s="12">
        <v>7</v>
      </c>
      <c r="G489" s="12">
        <v>0</v>
      </c>
      <c r="H489" s="12">
        <v>9</v>
      </c>
      <c r="I489" s="12">
        <v>0</v>
      </c>
      <c r="J489" s="12">
        <v>1</v>
      </c>
      <c r="K489" s="12">
        <v>5</v>
      </c>
      <c r="L489" s="12">
        <v>0</v>
      </c>
      <c r="M489" s="12">
        <v>3</v>
      </c>
      <c r="N489" s="12">
        <v>0</v>
      </c>
      <c r="O489" s="12">
        <v>0</v>
      </c>
      <c r="P489" s="12">
        <v>0</v>
      </c>
      <c r="Q489" s="12">
        <v>0</v>
      </c>
      <c r="R489" s="12">
        <v>0</v>
      </c>
      <c r="S489" s="13" t="s">
        <v>393</v>
      </c>
      <c r="T489" s="3" t="s">
        <v>12</v>
      </c>
      <c r="U489" s="27">
        <v>9806.5</v>
      </c>
      <c r="V489" s="27">
        <v>16244.3</v>
      </c>
      <c r="W489" s="27">
        <v>15876</v>
      </c>
      <c r="X489" s="27">
        <v>13731.3</v>
      </c>
      <c r="Y489" s="27">
        <v>13740.9</v>
      </c>
      <c r="Z489" s="77">
        <v>13572.7</v>
      </c>
      <c r="AA489" s="77">
        <f>Z489+Y489+X489+W489+V489+U489</f>
        <v>82971.7</v>
      </c>
      <c r="AB489" s="14">
        <v>2020</v>
      </c>
      <c r="AD489" s="76"/>
      <c r="AG489" s="2"/>
      <c r="AH489" s="11"/>
    </row>
    <row r="490" spans="2:34" ht="56.25" x14ac:dyDescent="0.35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3" t="s">
        <v>380</v>
      </c>
      <c r="T490" s="3" t="s">
        <v>16</v>
      </c>
      <c r="U490" s="15">
        <v>100</v>
      </c>
      <c r="V490" s="15">
        <v>100</v>
      </c>
      <c r="W490" s="15">
        <v>100</v>
      </c>
      <c r="X490" s="15">
        <v>100</v>
      </c>
      <c r="Y490" s="15">
        <v>100</v>
      </c>
      <c r="Z490" s="15">
        <v>100</v>
      </c>
      <c r="AA490" s="15">
        <v>100</v>
      </c>
      <c r="AB490" s="14">
        <v>2020</v>
      </c>
      <c r="AD490" s="76"/>
      <c r="AG490" s="2"/>
      <c r="AH490" s="11"/>
    </row>
    <row r="491" spans="2:34" ht="56.25" x14ac:dyDescent="0.35"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13" t="s">
        <v>394</v>
      </c>
      <c r="T491" s="3" t="s">
        <v>44</v>
      </c>
      <c r="U491" s="14">
        <v>1</v>
      </c>
      <c r="V491" s="14">
        <v>1</v>
      </c>
      <c r="W491" s="14">
        <v>1</v>
      </c>
      <c r="X491" s="14">
        <v>1</v>
      </c>
      <c r="Y491" s="14">
        <v>1</v>
      </c>
      <c r="Z491" s="14">
        <v>1</v>
      </c>
      <c r="AA491" s="14">
        <v>1</v>
      </c>
      <c r="AB491" s="14">
        <v>2020</v>
      </c>
      <c r="AD491" s="76"/>
      <c r="AG491" s="2"/>
      <c r="AH491" s="11"/>
    </row>
    <row r="492" spans="2:34" ht="37.5" x14ac:dyDescent="0.35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3" t="s">
        <v>395</v>
      </c>
      <c r="T492" s="3" t="s">
        <v>16</v>
      </c>
      <c r="U492" s="15">
        <v>100</v>
      </c>
      <c r="V492" s="15">
        <v>100</v>
      </c>
      <c r="W492" s="15">
        <v>100</v>
      </c>
      <c r="X492" s="15">
        <v>100</v>
      </c>
      <c r="Y492" s="15">
        <v>100</v>
      </c>
      <c r="Z492" s="15">
        <v>100</v>
      </c>
      <c r="AA492" s="15">
        <v>100</v>
      </c>
      <c r="AB492" s="14">
        <v>2020</v>
      </c>
      <c r="AD492" s="76"/>
      <c r="AG492" s="2"/>
      <c r="AH492" s="11"/>
    </row>
    <row r="493" spans="2:34" ht="96" customHeight="1" x14ac:dyDescent="0.35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3" t="s">
        <v>396</v>
      </c>
      <c r="T493" s="3" t="s">
        <v>32</v>
      </c>
      <c r="U493" s="14">
        <v>152</v>
      </c>
      <c r="V493" s="14">
        <v>150</v>
      </c>
      <c r="W493" s="14">
        <v>152</v>
      </c>
      <c r="X493" s="14">
        <v>152</v>
      </c>
      <c r="Y493" s="40">
        <v>151</v>
      </c>
      <c r="Z493" s="40">
        <v>147</v>
      </c>
      <c r="AA493" s="40">
        <v>147</v>
      </c>
      <c r="AB493" s="14">
        <v>2020</v>
      </c>
      <c r="AD493" s="76"/>
      <c r="AG493" s="2"/>
      <c r="AH493" s="11"/>
    </row>
    <row r="494" spans="2:34" ht="36" customHeight="1" x14ac:dyDescent="0.35">
      <c r="B494" s="12">
        <v>0</v>
      </c>
      <c r="C494" s="12">
        <v>1</v>
      </c>
      <c r="D494" s="12">
        <v>1</v>
      </c>
      <c r="E494" s="12">
        <v>0</v>
      </c>
      <c r="F494" s="12">
        <v>7</v>
      </c>
      <c r="G494" s="12">
        <v>0</v>
      </c>
      <c r="H494" s="12">
        <v>9</v>
      </c>
      <c r="I494" s="12">
        <v>0</v>
      </c>
      <c r="J494" s="12">
        <v>1</v>
      </c>
      <c r="K494" s="12">
        <v>5</v>
      </c>
      <c r="L494" s="12">
        <v>0</v>
      </c>
      <c r="M494" s="12">
        <v>3</v>
      </c>
      <c r="N494" s="12">
        <v>1</v>
      </c>
      <c r="O494" s="12">
        <v>1</v>
      </c>
      <c r="P494" s="12">
        <v>2</v>
      </c>
      <c r="Q494" s="12">
        <v>0</v>
      </c>
      <c r="R494" s="12">
        <v>0</v>
      </c>
      <c r="S494" s="120" t="s">
        <v>397</v>
      </c>
      <c r="T494" s="104" t="s">
        <v>12</v>
      </c>
      <c r="U494" s="27">
        <v>0</v>
      </c>
      <c r="V494" s="27">
        <v>0</v>
      </c>
      <c r="W494" s="27">
        <v>0</v>
      </c>
      <c r="X494" s="27">
        <v>27</v>
      </c>
      <c r="Y494" s="27">
        <v>42.8</v>
      </c>
      <c r="Z494" s="27">
        <v>0</v>
      </c>
      <c r="AA494" s="27">
        <f>U494+V494+W494+X494+Y494+Z494</f>
        <v>69.8</v>
      </c>
      <c r="AB494" s="14">
        <v>2019</v>
      </c>
      <c r="AG494" s="2"/>
      <c r="AH494" s="11"/>
    </row>
    <row r="495" spans="2:34" ht="40.5" customHeight="1" x14ac:dyDescent="0.35">
      <c r="B495" s="12">
        <v>0</v>
      </c>
      <c r="C495" s="12">
        <v>1</v>
      </c>
      <c r="D495" s="12">
        <v>1</v>
      </c>
      <c r="E495" s="12">
        <v>0</v>
      </c>
      <c r="F495" s="12">
        <v>7</v>
      </c>
      <c r="G495" s="12">
        <v>0</v>
      </c>
      <c r="H495" s="12">
        <v>9</v>
      </c>
      <c r="I495" s="12">
        <v>0</v>
      </c>
      <c r="J495" s="12">
        <v>1</v>
      </c>
      <c r="K495" s="12">
        <v>5</v>
      </c>
      <c r="L495" s="12">
        <v>0</v>
      </c>
      <c r="M495" s="12">
        <v>3</v>
      </c>
      <c r="N495" s="12" t="s">
        <v>36</v>
      </c>
      <c r="O495" s="12">
        <v>1</v>
      </c>
      <c r="P495" s="12">
        <v>2</v>
      </c>
      <c r="Q495" s="12">
        <v>0</v>
      </c>
      <c r="R495" s="12">
        <v>0</v>
      </c>
      <c r="S495" s="122"/>
      <c r="T495" s="112"/>
      <c r="U495" s="27">
        <v>0</v>
      </c>
      <c r="V495" s="27">
        <v>0</v>
      </c>
      <c r="W495" s="27">
        <v>0</v>
      </c>
      <c r="X495" s="27">
        <v>2.7</v>
      </c>
      <c r="Y495" s="27">
        <v>10.7</v>
      </c>
      <c r="Z495" s="27">
        <v>0</v>
      </c>
      <c r="AA495" s="27">
        <f>U495+V495+W495+X495+Y495+Z495</f>
        <v>13.399999999999999</v>
      </c>
      <c r="AB495" s="14">
        <v>2019</v>
      </c>
      <c r="AG495" s="2"/>
      <c r="AH495" s="11"/>
    </row>
    <row r="496" spans="2:34" ht="56.25" x14ac:dyDescent="0.35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3" t="s">
        <v>37</v>
      </c>
      <c r="T496" s="3" t="s">
        <v>32</v>
      </c>
      <c r="U496" s="24">
        <v>0</v>
      </c>
      <c r="V496" s="24">
        <v>0</v>
      </c>
      <c r="W496" s="24">
        <v>0</v>
      </c>
      <c r="X496" s="24">
        <v>1</v>
      </c>
      <c r="Y496" s="24">
        <v>1</v>
      </c>
      <c r="Z496" s="24">
        <v>0</v>
      </c>
      <c r="AA496" s="24">
        <v>1</v>
      </c>
      <c r="AB496" s="14">
        <v>2019</v>
      </c>
      <c r="AG496" s="2"/>
      <c r="AH496" s="11"/>
    </row>
    <row r="497" spans="1:34" x14ac:dyDescent="0.35">
      <c r="A497" s="150" t="s">
        <v>402</v>
      </c>
      <c r="B497" s="150"/>
      <c r="C497" s="150"/>
      <c r="D497" s="150"/>
      <c r="E497" s="150"/>
      <c r="F497" s="150"/>
      <c r="G497" s="150"/>
      <c r="H497" s="150"/>
      <c r="I497" s="150"/>
      <c r="J497" s="150"/>
      <c r="K497" s="150"/>
      <c r="L497" s="150"/>
      <c r="M497" s="150"/>
      <c r="N497" s="150"/>
      <c r="O497" s="150"/>
      <c r="P497" s="151" t="s">
        <v>403</v>
      </c>
      <c r="Q497" s="152"/>
      <c r="R497" s="152"/>
      <c r="S497" s="152"/>
      <c r="T497" s="152"/>
      <c r="U497" s="152"/>
      <c r="V497" s="159" t="s">
        <v>14</v>
      </c>
      <c r="W497" s="160"/>
      <c r="X497" s="160"/>
      <c r="Y497" s="161"/>
      <c r="Z497" s="162"/>
      <c r="AA497" s="162"/>
      <c r="AB497" s="164" t="s">
        <v>398</v>
      </c>
      <c r="AG497" s="2"/>
      <c r="AH497" s="11"/>
    </row>
    <row r="498" spans="1:34" ht="4.5" customHeight="1" x14ac:dyDescent="0.35">
      <c r="A498" s="150"/>
      <c r="B498" s="150"/>
      <c r="C498" s="150"/>
      <c r="D498" s="150"/>
      <c r="E498" s="150"/>
      <c r="F498" s="150"/>
      <c r="G498" s="150"/>
      <c r="H498" s="150"/>
      <c r="I498" s="150"/>
      <c r="J498" s="150"/>
      <c r="K498" s="150"/>
      <c r="L498" s="150"/>
      <c r="M498" s="150"/>
      <c r="N498" s="150"/>
      <c r="O498" s="150"/>
      <c r="P498" s="153"/>
      <c r="Q498" s="153"/>
      <c r="R498" s="153"/>
      <c r="S498" s="153"/>
      <c r="T498" s="153"/>
      <c r="U498" s="153"/>
      <c r="V498" s="99"/>
      <c r="W498" s="99"/>
      <c r="X498" s="99"/>
      <c r="Y498" s="163"/>
      <c r="Z498" s="163"/>
      <c r="AA498" s="163"/>
      <c r="AB498" s="165"/>
      <c r="AG498" s="2"/>
      <c r="AH498" s="11"/>
    </row>
    <row r="499" spans="1:34" x14ac:dyDescent="0.35">
      <c r="A499" s="150"/>
      <c r="B499" s="150"/>
      <c r="C499" s="150"/>
      <c r="D499" s="150"/>
      <c r="E499" s="150"/>
      <c r="F499" s="150"/>
      <c r="G499" s="150"/>
      <c r="H499" s="150"/>
      <c r="I499" s="150"/>
      <c r="J499" s="150"/>
      <c r="K499" s="150"/>
      <c r="L499" s="150"/>
      <c r="M499" s="150"/>
      <c r="N499" s="150"/>
      <c r="O499" s="150"/>
      <c r="P499" s="153"/>
      <c r="Q499" s="153"/>
      <c r="R499" s="153"/>
      <c r="S499" s="153"/>
      <c r="T499" s="153"/>
      <c r="U499" s="153"/>
      <c r="V499" s="99"/>
      <c r="W499" s="99"/>
      <c r="X499" s="99"/>
      <c r="Y499" s="163"/>
      <c r="Z499" s="163"/>
      <c r="AA499" s="163"/>
      <c r="AB499" s="165"/>
      <c r="AG499" s="2"/>
      <c r="AH499" s="11"/>
    </row>
    <row r="500" spans="1:34" ht="9" customHeight="1" x14ac:dyDescent="0.35">
      <c r="A500" s="150"/>
      <c r="B500" s="150"/>
      <c r="C500" s="150"/>
      <c r="D500" s="150"/>
      <c r="E500" s="150"/>
      <c r="F500" s="150"/>
      <c r="G500" s="150"/>
      <c r="H500" s="150"/>
      <c r="I500" s="150"/>
      <c r="J500" s="150"/>
      <c r="K500" s="150"/>
      <c r="L500" s="150"/>
      <c r="M500" s="150"/>
      <c r="N500" s="150"/>
      <c r="O500" s="150"/>
      <c r="P500" s="153"/>
      <c r="Q500" s="153"/>
      <c r="R500" s="153"/>
      <c r="S500" s="153"/>
      <c r="T500" s="153"/>
      <c r="U500" s="153"/>
      <c r="V500" s="99"/>
      <c r="W500" s="99"/>
      <c r="X500" s="99"/>
      <c r="Y500" s="163"/>
      <c r="Z500" s="163"/>
      <c r="AA500" s="163"/>
      <c r="AB500" s="165"/>
      <c r="AG500" s="2"/>
      <c r="AH500" s="11"/>
    </row>
    <row r="501" spans="1:34" ht="37.5" customHeight="1" x14ac:dyDescent="0.35">
      <c r="A501" s="150"/>
      <c r="B501" s="150"/>
      <c r="C501" s="150"/>
      <c r="D501" s="150"/>
      <c r="E501" s="150"/>
      <c r="F501" s="150"/>
      <c r="G501" s="150"/>
      <c r="H501" s="150"/>
      <c r="I501" s="150"/>
      <c r="J501" s="150"/>
      <c r="K501" s="150"/>
      <c r="L501" s="150"/>
      <c r="M501" s="150"/>
      <c r="N501" s="150"/>
      <c r="O501" s="150"/>
      <c r="P501" s="153"/>
      <c r="Q501" s="153"/>
      <c r="R501" s="153"/>
      <c r="S501" s="153"/>
      <c r="T501" s="153"/>
      <c r="U501" s="153"/>
      <c r="V501" s="99"/>
      <c r="W501" s="99"/>
      <c r="X501" s="99"/>
      <c r="Y501" s="163"/>
      <c r="Z501" s="163"/>
      <c r="AA501" s="163"/>
      <c r="AB501" s="165"/>
      <c r="AG501" s="2"/>
      <c r="AH501" s="11"/>
    </row>
    <row r="502" spans="1:34" ht="29.25" customHeight="1" x14ac:dyDescent="0.35">
      <c r="X502" s="53"/>
      <c r="Y502" s="53"/>
      <c r="Z502" s="53"/>
    </row>
    <row r="503" spans="1:34" ht="30.75" customHeight="1" x14ac:dyDescent="0.35">
      <c r="X503" s="54"/>
      <c r="Y503" s="54"/>
      <c r="Z503" s="54"/>
    </row>
    <row r="504" spans="1:34" ht="21.75" customHeight="1" x14ac:dyDescent="0.35">
      <c r="X504" s="53"/>
      <c r="Y504" s="53"/>
      <c r="Z504" s="53"/>
      <c r="AC504" s="73"/>
      <c r="AD504" s="76"/>
    </row>
    <row r="505" spans="1:34" ht="21" x14ac:dyDescent="0.35">
      <c r="AC505" s="73"/>
      <c r="AD505" s="76"/>
    </row>
    <row r="506" spans="1:34" ht="21" x14ac:dyDescent="0.35">
      <c r="AC506" s="73"/>
      <c r="AD506" s="76"/>
    </row>
    <row r="507" spans="1:34" ht="21" x14ac:dyDescent="0.35">
      <c r="AC507" s="73"/>
      <c r="AD507" s="76"/>
    </row>
    <row r="508" spans="1:34" ht="21" x14ac:dyDescent="0.35">
      <c r="AC508" s="73"/>
      <c r="AD508" s="76"/>
    </row>
    <row r="509" spans="1:34" ht="21" x14ac:dyDescent="0.35">
      <c r="AC509" s="73"/>
      <c r="AD509" s="76"/>
    </row>
    <row r="510" spans="1:34" ht="21" x14ac:dyDescent="0.35">
      <c r="S510"/>
      <c r="AC510" s="73"/>
      <c r="AD510" s="76"/>
    </row>
    <row r="511" spans="1:34" ht="21" x14ac:dyDescent="0.35">
      <c r="S511"/>
      <c r="AC511" s="73"/>
      <c r="AD511" s="76"/>
    </row>
    <row r="512" spans="1:34" ht="21" x14ac:dyDescent="0.35">
      <c r="S512"/>
      <c r="AC512" s="73"/>
      <c r="AD512" s="76"/>
    </row>
  </sheetData>
  <mergeCells count="107">
    <mergeCell ref="AD5:AD6"/>
    <mergeCell ref="AD408:AD409"/>
    <mergeCell ref="V497:X501"/>
    <mergeCell ref="Y497:AA501"/>
    <mergeCell ref="AB497:AB501"/>
    <mergeCell ref="S468:S469"/>
    <mergeCell ref="T468:T469"/>
    <mergeCell ref="S476:S477"/>
    <mergeCell ref="T476:T477"/>
    <mergeCell ref="S481:S482"/>
    <mergeCell ref="T481:T482"/>
    <mergeCell ref="S494:S495"/>
    <mergeCell ref="T494:T495"/>
    <mergeCell ref="S401:S402"/>
    <mergeCell ref="T401:T402"/>
    <mergeCell ref="S410:S411"/>
    <mergeCell ref="T410:T411"/>
    <mergeCell ref="S414:S415"/>
    <mergeCell ref="T414:T415"/>
    <mergeCell ref="S418:S419"/>
    <mergeCell ref="T418:T419"/>
    <mergeCell ref="S421:S422"/>
    <mergeCell ref="T421:T422"/>
    <mergeCell ref="S329:S338"/>
    <mergeCell ref="A497:O501"/>
    <mergeCell ref="P497:U501"/>
    <mergeCell ref="S427:S428"/>
    <mergeCell ref="T427:T428"/>
    <mergeCell ref="S430:S431"/>
    <mergeCell ref="T430:T431"/>
    <mergeCell ref="S435:S438"/>
    <mergeCell ref="T435:T438"/>
    <mergeCell ref="S442:S443"/>
    <mergeCell ref="T442:T443"/>
    <mergeCell ref="S453:S454"/>
    <mergeCell ref="T453:T454"/>
    <mergeCell ref="T329:T338"/>
    <mergeCell ref="S343:S344"/>
    <mergeCell ref="T343:T344"/>
    <mergeCell ref="S353:S354"/>
    <mergeCell ref="T353:T354"/>
    <mergeCell ref="S358:S359"/>
    <mergeCell ref="T358:T359"/>
    <mergeCell ref="S361:S362"/>
    <mergeCell ref="T361:T362"/>
    <mergeCell ref="S302:S303"/>
    <mergeCell ref="T302:T303"/>
    <mergeCell ref="S305:S306"/>
    <mergeCell ref="T305:T306"/>
    <mergeCell ref="S312:S316"/>
    <mergeCell ref="T312:T316"/>
    <mergeCell ref="S318:S323"/>
    <mergeCell ref="T318:T323"/>
    <mergeCell ref="S326:S327"/>
    <mergeCell ref="T326:T327"/>
    <mergeCell ref="S262:S264"/>
    <mergeCell ref="T262:T264"/>
    <mergeCell ref="S266:S269"/>
    <mergeCell ref="T266:T269"/>
    <mergeCell ref="S286:S291"/>
    <mergeCell ref="T286:T291"/>
    <mergeCell ref="S299:S300"/>
    <mergeCell ref="T299:T300"/>
    <mergeCell ref="S243:S245"/>
    <mergeCell ref="T243:T245"/>
    <mergeCell ref="S146:S148"/>
    <mergeCell ref="T146:T148"/>
    <mergeCell ref="S152:S153"/>
    <mergeCell ref="T152:T153"/>
    <mergeCell ref="S159:S162"/>
    <mergeCell ref="T159:T162"/>
    <mergeCell ref="S173:S174"/>
    <mergeCell ref="T173:T174"/>
    <mergeCell ref="S198:S200"/>
    <mergeCell ref="T198:T200"/>
    <mergeCell ref="S113:S120"/>
    <mergeCell ref="T113:T120"/>
    <mergeCell ref="S122:S124"/>
    <mergeCell ref="T122:T124"/>
    <mergeCell ref="S126:S127"/>
    <mergeCell ref="T126:T127"/>
    <mergeCell ref="S131:S138"/>
    <mergeCell ref="T131:T138"/>
    <mergeCell ref="S140:S144"/>
    <mergeCell ref="T140:T144"/>
    <mergeCell ref="S21:S24"/>
    <mergeCell ref="T21:T24"/>
    <mergeCell ref="S28:S33"/>
    <mergeCell ref="T28:T33"/>
    <mergeCell ref="S45:S49"/>
    <mergeCell ref="T46:T49"/>
    <mergeCell ref="S75:S78"/>
    <mergeCell ref="T75:T78"/>
    <mergeCell ref="S109:S110"/>
    <mergeCell ref="T109:T110"/>
    <mergeCell ref="B1:AB1"/>
    <mergeCell ref="B2:AB2"/>
    <mergeCell ref="B3:AB3"/>
    <mergeCell ref="B4:AB4"/>
    <mergeCell ref="B5:D6"/>
    <mergeCell ref="E5:R5"/>
    <mergeCell ref="T5:T6"/>
    <mergeCell ref="U5:Z5"/>
    <mergeCell ref="AA5:AB5"/>
    <mergeCell ref="E6:F6"/>
    <mergeCell ref="G6:H6"/>
    <mergeCell ref="I6:R6"/>
  </mergeCells>
  <pageMargins left="0.78740157480314965" right="0.59055118110236227" top="0.78740157480314965" bottom="0.78740157480314965" header="0.51181102362204722" footer="0.51181102362204722"/>
  <pageSetup paperSize="9" scale="43" fitToHeight="0" orientation="landscape" r:id="rId1"/>
  <headerFooter differentFirst="1">
    <oddHeader>&amp;C&amp;P</oddHeader>
  </headerFooter>
  <rowBreaks count="27" manualBreakCount="27">
    <brk id="11" max="27" man="1"/>
    <brk id="20" max="27" man="1"/>
    <brk id="38" max="27" man="1"/>
    <brk id="58" max="27" man="1"/>
    <brk id="71" max="27" man="1"/>
    <brk id="87" max="27" man="1"/>
    <brk id="104" max="27" man="1"/>
    <brk id="130" max="16383" man="1"/>
    <brk id="154" max="27" man="1"/>
    <brk id="166" max="27" man="1"/>
    <brk id="184" max="27" man="1"/>
    <brk id="202" max="27" man="1"/>
    <brk id="220" max="27" man="1"/>
    <brk id="237" max="27" man="1"/>
    <brk id="257" max="27" man="1"/>
    <brk id="277" max="27" man="1"/>
    <brk id="295" max="27" man="1"/>
    <brk id="311" max="27" man="1"/>
    <brk id="340" max="27" man="1"/>
    <brk id="355" max="27" man="1"/>
    <brk id="373" max="27" man="1"/>
    <brk id="388" max="27" man="1"/>
    <brk id="405" max="27" man="1"/>
    <brk id="431" max="27" man="1"/>
    <brk id="455" max="27" man="1"/>
    <brk id="475" max="27" man="1"/>
    <brk id="493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Лист1!_GoBack</vt:lpstr>
      <vt:lpstr>Лист1!Excel_BuiltIn_Print_Titles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Бушмарина Ирина Владимировна</dc:creator>
  <cp:lastModifiedBy>Ким Екатерина Игоревна</cp:lastModifiedBy>
  <cp:lastPrinted>2020-12-11T06:21:18Z</cp:lastPrinted>
  <dcterms:created xsi:type="dcterms:W3CDTF">2020-12-22T09:42:48Z</dcterms:created>
  <dcterms:modified xsi:type="dcterms:W3CDTF">2020-12-22T14:49:29Z</dcterms:modified>
</cp:coreProperties>
</file>